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DieseArbeitsmappe"/>
  <mc:AlternateContent xmlns:mc="http://schemas.openxmlformats.org/markup-compatibility/2006">
    <mc:Choice Requires="x15">
      <x15ac:absPath xmlns:x15ac="http://schemas.microsoft.com/office/spreadsheetml/2010/11/ac" url="Y:\Daten\Dashboards\xlsx\Österreich in der EU\"/>
    </mc:Choice>
  </mc:AlternateContent>
  <xr:revisionPtr revIDLastSave="0" documentId="13_ncr:1_{45042A70-D434-4E17-99F7-6FA123E9BEDB}" xr6:coauthVersionLast="47" xr6:coauthVersionMax="47" xr10:uidLastSave="{00000000-0000-0000-0000-000000000000}"/>
  <bookViews>
    <workbookView xWindow="-110" yWindow="-110" windowWidth="19420" windowHeight="10420" tabRatio="757" xr2:uid="{00000000-000D-0000-FFFF-FFFF00000000}"/>
  </bookViews>
  <sheets>
    <sheet name="Dashboard" sheetId="19" r:id="rId1"/>
    <sheet name="Daten" sheetId="18" state="veryHidden" r:id="rId2"/>
    <sheet name="Daten_Auswahl" sheetId="17" state="veryHidden" r:id="rId3"/>
    <sheet name="Daten_Jahr_Auswahl" sheetId="24" state="veryHidden" r:id="rId4"/>
    <sheet name="Dropdown" sheetId="5" state="veryHidden" r:id="rId5"/>
  </sheets>
  <definedNames>
    <definedName name="_xlnm._FilterDatabase" localSheetId="1" hidden="1">Daten!$A$2:$AA$1069</definedName>
    <definedName name="_xlnm._FilterDatabase" localSheetId="4" hidden="1">Dropdown!$A$1:$O$39</definedName>
    <definedName name="Abfrage_von_MS_Access_Database" localSheetId="1" hidden="1">Daten!#REF!</definedName>
    <definedName name="Abfrage_von_MS_Access_Database" localSheetId="2" hidden="1">Daten_Auswahl!#REF!</definedName>
    <definedName name="Abfrage_von_MS_Access_Database" localSheetId="3" hidden="1">Daten_Jahr_Auswahl!#REF!</definedName>
    <definedName name="Abfrage_von_MS_Access_Database" localSheetId="4" hidden="1">Dropdown!#REF!</definedName>
    <definedName name="Abfrage_von_MS_Access_Database_1" localSheetId="4" hidden="1">Dropdown!$P$2:$P$26</definedName>
    <definedName name="Abfrage_von_MS_Access_Database_2" localSheetId="4" hidden="1">Dropdown!#REF!</definedName>
    <definedName name="Auswahl_Jahr">Dropdown!$Q$3</definedName>
    <definedName name="BIS">Daten_Auswahl!$G$3</definedName>
    <definedName name="Daten">Daten!$1:$1048576</definedName>
    <definedName name="Daten_Auswahl">Daten_Auswahl!$1:$1048576</definedName>
    <definedName name="_xlnm.Print_Area" localSheetId="0">Dashboard!$A$1:$M$43</definedName>
    <definedName name="Kartentitel_Landkarte">Dropdown!$S$2</definedName>
    <definedName name="Merkmal">Dropdown!$L$3</definedName>
    <definedName name="Merkmal_Definition">Dropdown!$L$20</definedName>
    <definedName name="Merkmal_Definition_Hyperlink">Dropdown!$L$23</definedName>
    <definedName name="Merkmal_Definition_Link">Dropdown!$L$21</definedName>
    <definedName name="Merkmal_Definition_Link_Text">Dropdown!$L$22</definedName>
    <definedName name="Merkmal_Einheit">Dropdown!$N$3</definedName>
    <definedName name="Merkmal_Quelle">Dropdown!$M$3</definedName>
    <definedName name="Prognose">Dropdown!$L$27</definedName>
    <definedName name="Quellenangabe">Dropdown!$L$25</definedName>
    <definedName name="Überschrift">Dropdown!$O$3</definedName>
    <definedName name="VON">Daten_Auswahl!$F$3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 i="19" l="1"/>
  <c r="L27" i="5"/>
  <c r="A478" i="18" l="1"/>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F2" i="24" l="1"/>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 i="18" l="1"/>
  <c r="O3" i="5" l="1"/>
  <c r="N3" i="5"/>
  <c r="M3" i="5"/>
  <c r="L22" i="5"/>
  <c r="L21" i="5"/>
  <c r="L20" i="5"/>
  <c r="L3" i="5"/>
  <c r="D2" i="24" l="1"/>
  <c r="D2" i="17"/>
  <c r="B2" i="17"/>
  <c r="B2" i="24"/>
  <c r="L25" i="5"/>
  <c r="C2" i="17"/>
  <c r="C2" i="24"/>
  <c r="A43" i="19"/>
  <c r="A3" i="18"/>
  <c r="E2" i="17" l="1"/>
  <c r="AE2" i="17" s="1"/>
  <c r="A38" i="19"/>
  <c r="AB2" i="17" l="1"/>
  <c r="AC2" i="17"/>
  <c r="AD2" i="17"/>
  <c r="Z2" i="17"/>
  <c r="AA2" i="17"/>
  <c r="G2" i="17"/>
  <c r="K2" i="17"/>
  <c r="O2" i="17"/>
  <c r="S2" i="17"/>
  <c r="W2" i="17"/>
  <c r="H2" i="17"/>
  <c r="L2" i="17"/>
  <c r="P2" i="17"/>
  <c r="T2" i="17"/>
  <c r="X2" i="17"/>
  <c r="I2" i="17"/>
  <c r="M2" i="17"/>
  <c r="U2" i="17"/>
  <c r="Y2" i="17"/>
  <c r="Q2" i="17"/>
  <c r="F2" i="17"/>
  <c r="J2" i="17"/>
  <c r="N2" i="17"/>
  <c r="R2" i="17"/>
  <c r="V2" i="17"/>
  <c r="F1" i="24"/>
  <c r="E1" i="24"/>
  <c r="E2" i="24" l="1"/>
  <c r="K2" i="24" s="1"/>
  <c r="L2" i="24" s="1"/>
  <c r="C38" i="17"/>
  <c r="C39" i="17"/>
  <c r="C38" i="24"/>
  <c r="C39" i="24"/>
  <c r="D4" i="17"/>
  <c r="D38" i="24"/>
  <c r="D39" i="17"/>
  <c r="D38" i="17"/>
  <c r="D39" i="24"/>
  <c r="C7" i="17"/>
  <c r="C32" i="17"/>
  <c r="C16" i="17"/>
  <c r="C13" i="17"/>
  <c r="C28" i="17"/>
  <c r="C24" i="17"/>
  <c r="C9" i="17"/>
  <c r="C20" i="17"/>
  <c r="C5" i="17"/>
  <c r="D29" i="17"/>
  <c r="D17" i="17"/>
  <c r="D10" i="17"/>
  <c r="C3" i="17"/>
  <c r="C35" i="17"/>
  <c r="C31" i="17"/>
  <c r="C27" i="17"/>
  <c r="C23" i="17"/>
  <c r="C19" i="17"/>
  <c r="C15" i="17"/>
  <c r="C12" i="17"/>
  <c r="C8" i="17"/>
  <c r="C4" i="17"/>
  <c r="D32" i="17"/>
  <c r="D28" i="17"/>
  <c r="D24" i="17"/>
  <c r="D20" i="17"/>
  <c r="D16" i="17"/>
  <c r="D13" i="17"/>
  <c r="D9" i="17"/>
  <c r="D5" i="17"/>
  <c r="D36" i="17"/>
  <c r="D25" i="17"/>
  <c r="D6" i="17"/>
  <c r="C37" i="17"/>
  <c r="C34" i="17"/>
  <c r="C30" i="17"/>
  <c r="C26" i="17"/>
  <c r="C22" i="17"/>
  <c r="C18" i="17"/>
  <c r="C14" i="17"/>
  <c r="C11" i="17"/>
  <c r="D3" i="17"/>
  <c r="D35" i="17"/>
  <c r="D31" i="17"/>
  <c r="D27" i="17"/>
  <c r="D23" i="17"/>
  <c r="D19" i="17"/>
  <c r="D15" i="17"/>
  <c r="D12" i="17"/>
  <c r="D8" i="17"/>
  <c r="D37" i="24"/>
  <c r="D30" i="24"/>
  <c r="D14" i="24"/>
  <c r="D10" i="24"/>
  <c r="D9" i="24"/>
  <c r="D7" i="24"/>
  <c r="D32" i="24"/>
  <c r="D27" i="24"/>
  <c r="D25" i="24"/>
  <c r="D17" i="24"/>
  <c r="D15" i="24"/>
  <c r="D8" i="24"/>
  <c r="D6" i="24"/>
  <c r="D4" i="24"/>
  <c r="D36" i="24"/>
  <c r="D34" i="24"/>
  <c r="D29" i="24"/>
  <c r="D23" i="24"/>
  <c r="D22" i="24"/>
  <c r="D21" i="24"/>
  <c r="D20" i="24"/>
  <c r="D11" i="24"/>
  <c r="D35" i="24"/>
  <c r="D31" i="24"/>
  <c r="D28" i="24"/>
  <c r="D26" i="24"/>
  <c r="D24" i="24"/>
  <c r="D18" i="24"/>
  <c r="D16" i="24"/>
  <c r="D12" i="24"/>
  <c r="D33" i="24"/>
  <c r="D19" i="24"/>
  <c r="D13" i="24"/>
  <c r="D5" i="24"/>
  <c r="D3" i="24"/>
  <c r="D33" i="17"/>
  <c r="D21" i="17"/>
  <c r="C36" i="24"/>
  <c r="C34" i="24"/>
  <c r="C29" i="24"/>
  <c r="C23" i="24"/>
  <c r="C22" i="24"/>
  <c r="C21" i="24"/>
  <c r="C20" i="24"/>
  <c r="C11" i="24"/>
  <c r="C10" i="24"/>
  <c r="C18" i="24"/>
  <c r="C15" i="24"/>
  <c r="C12" i="24"/>
  <c r="C33" i="24"/>
  <c r="C19" i="24"/>
  <c r="C13" i="24"/>
  <c r="C5" i="24"/>
  <c r="C4" i="24"/>
  <c r="C3" i="24"/>
  <c r="C37" i="24"/>
  <c r="C30" i="24"/>
  <c r="C14" i="24"/>
  <c r="C9" i="24"/>
  <c r="C7" i="24"/>
  <c r="C35" i="24"/>
  <c r="C32" i="24"/>
  <c r="C31" i="24"/>
  <c r="C28" i="24"/>
  <c r="C27" i="24"/>
  <c r="C26" i="24"/>
  <c r="C25" i="24"/>
  <c r="C24" i="24"/>
  <c r="C17" i="24"/>
  <c r="C16" i="24"/>
  <c r="C8" i="24"/>
  <c r="C6" i="24"/>
  <c r="C36" i="17"/>
  <c r="C33" i="17"/>
  <c r="C29" i="17"/>
  <c r="C25" i="17"/>
  <c r="C21" i="17"/>
  <c r="C17" i="17"/>
  <c r="C10" i="17"/>
  <c r="C6" i="17"/>
  <c r="D37" i="17"/>
  <c r="D34" i="17"/>
  <c r="D30" i="17"/>
  <c r="D26" i="17"/>
  <c r="D22" i="17"/>
  <c r="D18" i="17"/>
  <c r="D14" i="17"/>
  <c r="D11" i="17"/>
  <c r="D7" i="17"/>
  <c r="E7" i="17" l="1"/>
  <c r="AE7" i="17" s="1"/>
  <c r="E17" i="17"/>
  <c r="AE17" i="17" s="1"/>
  <c r="E25" i="17"/>
  <c r="AE25" i="17" s="1"/>
  <c r="E33" i="17"/>
  <c r="AE33" i="17" s="1"/>
  <c r="E11" i="17"/>
  <c r="AE11" i="17" s="1"/>
  <c r="E27" i="17"/>
  <c r="AE27" i="17" s="1"/>
  <c r="E35" i="17"/>
  <c r="AE35" i="17" s="1"/>
  <c r="E23" i="17"/>
  <c r="AE23" i="17" s="1"/>
  <c r="E39" i="17"/>
  <c r="AE39" i="17" s="1"/>
  <c r="E19" i="17"/>
  <c r="AE19" i="17" s="1"/>
  <c r="E31" i="17"/>
  <c r="AE31" i="17" s="1"/>
  <c r="E13" i="17"/>
  <c r="AE13" i="17" s="1"/>
  <c r="E21" i="17"/>
  <c r="AE21" i="17" s="1"/>
  <c r="E29" i="17"/>
  <c r="AE29" i="17" s="1"/>
  <c r="E37" i="17"/>
  <c r="AE37" i="17" s="1"/>
  <c r="E15" i="17"/>
  <c r="AE15" i="17" s="1"/>
  <c r="E5" i="17"/>
  <c r="AE5" i="17" s="1"/>
  <c r="E36" i="17"/>
  <c r="AE36" i="17" s="1"/>
  <c r="E20" i="17"/>
  <c r="AE20" i="17" s="1"/>
  <c r="E4" i="17"/>
  <c r="AE4" i="17" s="1"/>
  <c r="E26" i="17"/>
  <c r="AE26" i="17" s="1"/>
  <c r="E10" i="17"/>
  <c r="AE10" i="17" s="1"/>
  <c r="E12" i="17"/>
  <c r="AE12" i="17" s="1"/>
  <c r="E18" i="17"/>
  <c r="AE18" i="17" s="1"/>
  <c r="E3" i="17"/>
  <c r="AE3" i="17" s="1"/>
  <c r="E24" i="17"/>
  <c r="AE24" i="17" s="1"/>
  <c r="E8" i="17"/>
  <c r="AE8" i="17" s="1"/>
  <c r="E30" i="17"/>
  <c r="AE30" i="17" s="1"/>
  <c r="E14" i="17"/>
  <c r="AE14" i="17" s="1"/>
  <c r="E9" i="17"/>
  <c r="AE9" i="17" s="1"/>
  <c r="E32" i="17"/>
  <c r="AE32" i="17" s="1"/>
  <c r="E16" i="17"/>
  <c r="AE16" i="17" s="1"/>
  <c r="E38" i="17"/>
  <c r="AE38" i="17" s="1"/>
  <c r="E22" i="17"/>
  <c r="AE22" i="17" s="1"/>
  <c r="E6" i="17"/>
  <c r="AE6" i="17" s="1"/>
  <c r="E28" i="17"/>
  <c r="AE28" i="17" s="1"/>
  <c r="E34" i="17"/>
  <c r="AE34" i="17" s="1"/>
  <c r="B39" i="24"/>
  <c r="B38" i="17"/>
  <c r="B39" i="17"/>
  <c r="B38" i="24"/>
  <c r="B33" i="24"/>
  <c r="B19" i="24"/>
  <c r="B13" i="24"/>
  <c r="B5" i="24"/>
  <c r="B4" i="24"/>
  <c r="B3" i="24"/>
  <c r="B29" i="24"/>
  <c r="B23" i="24"/>
  <c r="B20" i="24"/>
  <c r="B11" i="24"/>
  <c r="B9" i="24"/>
  <c r="B7" i="24"/>
  <c r="B35" i="24"/>
  <c r="B32" i="24"/>
  <c r="B31" i="24"/>
  <c r="B28" i="24"/>
  <c r="B27" i="24"/>
  <c r="B26" i="24"/>
  <c r="B25" i="24"/>
  <c r="B24" i="24"/>
  <c r="B18" i="24"/>
  <c r="B17" i="24"/>
  <c r="B16" i="24"/>
  <c r="B15" i="24"/>
  <c r="B12" i="24"/>
  <c r="B8" i="24"/>
  <c r="B6" i="24"/>
  <c r="B36" i="24"/>
  <c r="B34" i="24"/>
  <c r="B22" i="24"/>
  <c r="B21" i="24"/>
  <c r="B37" i="24"/>
  <c r="B30" i="24"/>
  <c r="B14" i="24"/>
  <c r="B10" i="24"/>
  <c r="B7" i="17"/>
  <c r="B11" i="17"/>
  <c r="B14" i="17"/>
  <c r="B18" i="17"/>
  <c r="B22" i="17"/>
  <c r="B26" i="17"/>
  <c r="B30" i="17"/>
  <c r="B34" i="17"/>
  <c r="B37" i="17"/>
  <c r="B21" i="17"/>
  <c r="B33" i="17"/>
  <c r="B4" i="17"/>
  <c r="B8" i="17"/>
  <c r="B12" i="17"/>
  <c r="B15" i="17"/>
  <c r="B19" i="17"/>
  <c r="B23" i="17"/>
  <c r="B27" i="17"/>
  <c r="B31" i="17"/>
  <c r="B35" i="17"/>
  <c r="B3" i="17"/>
  <c r="B10" i="17"/>
  <c r="B17" i="17"/>
  <c r="B29" i="17"/>
  <c r="B5" i="17"/>
  <c r="B9" i="17"/>
  <c r="B13" i="17"/>
  <c r="B16" i="17"/>
  <c r="B20" i="17"/>
  <c r="B24" i="17"/>
  <c r="B28" i="17"/>
  <c r="B32" i="17"/>
  <c r="B6" i="17"/>
  <c r="B25" i="17"/>
  <c r="B36" i="17"/>
  <c r="J2" i="19"/>
  <c r="AB22" i="17" l="1"/>
  <c r="AC22" i="17"/>
  <c r="AD22" i="17"/>
  <c r="AB24" i="17"/>
  <c r="AD24" i="17"/>
  <c r="AC24" i="17"/>
  <c r="AB36" i="17"/>
  <c r="AD36" i="17"/>
  <c r="AC36" i="17"/>
  <c r="AB16" i="17"/>
  <c r="AD16" i="17"/>
  <c r="AC16" i="17"/>
  <c r="AB18" i="17"/>
  <c r="AC18" i="17"/>
  <c r="AD18" i="17"/>
  <c r="AB15" i="17"/>
  <c r="AC15" i="17"/>
  <c r="AD15" i="17"/>
  <c r="AB23" i="17"/>
  <c r="AC23" i="17"/>
  <c r="AD23" i="17"/>
  <c r="AB32" i="17"/>
  <c r="AC32" i="17"/>
  <c r="AD32" i="17"/>
  <c r="AB12" i="17"/>
  <c r="AD12" i="17"/>
  <c r="AC12" i="17"/>
  <c r="AB37" i="17"/>
  <c r="AC37" i="17"/>
  <c r="AD37" i="17"/>
  <c r="AB35" i="17"/>
  <c r="AC35" i="17"/>
  <c r="AD35" i="17"/>
  <c r="AB9" i="17"/>
  <c r="AC9" i="17"/>
  <c r="AD9" i="17"/>
  <c r="AB10" i="17"/>
  <c r="AC10" i="17"/>
  <c r="AD10" i="17"/>
  <c r="AB27" i="17"/>
  <c r="AC27" i="17"/>
  <c r="AD27" i="17"/>
  <c r="AB28" i="17"/>
  <c r="AD28" i="17"/>
  <c r="AC28" i="17"/>
  <c r="AB30" i="17"/>
  <c r="AC30" i="17"/>
  <c r="AD30" i="17"/>
  <c r="AB4" i="17"/>
  <c r="AD4" i="17"/>
  <c r="AC4" i="17"/>
  <c r="AB13" i="17"/>
  <c r="AC13" i="17"/>
  <c r="AD13" i="17"/>
  <c r="AB33" i="17"/>
  <c r="AD33" i="17"/>
  <c r="AC33" i="17"/>
  <c r="AB34" i="17"/>
  <c r="AC34" i="17"/>
  <c r="AD34" i="17"/>
  <c r="AB26" i="17"/>
  <c r="AC26" i="17"/>
  <c r="AD26" i="17"/>
  <c r="AB11" i="17"/>
  <c r="AC11" i="17"/>
  <c r="AD11" i="17"/>
  <c r="AB6" i="17"/>
  <c r="AC6" i="17"/>
  <c r="AD6" i="17"/>
  <c r="AB8" i="17"/>
  <c r="AC8" i="17"/>
  <c r="AD8" i="17"/>
  <c r="AB20" i="17"/>
  <c r="AD20" i="17"/>
  <c r="AC20" i="17"/>
  <c r="AB31" i="17"/>
  <c r="AC31" i="17"/>
  <c r="AD31" i="17"/>
  <c r="AB25" i="17"/>
  <c r="AD25" i="17"/>
  <c r="AC25" i="17"/>
  <c r="AB29" i="17"/>
  <c r="AD29" i="17"/>
  <c r="AC29" i="17"/>
  <c r="AB14" i="17"/>
  <c r="AC14" i="17"/>
  <c r="AD14" i="17"/>
  <c r="AB21" i="17"/>
  <c r="AD21" i="17"/>
  <c r="AC21" i="17"/>
  <c r="AB19" i="17"/>
  <c r="AC19" i="17"/>
  <c r="AD19" i="17"/>
  <c r="AB17" i="17"/>
  <c r="AC17" i="17"/>
  <c r="AD17" i="17"/>
  <c r="AB38" i="17"/>
  <c r="AC38" i="17"/>
  <c r="AD38" i="17"/>
  <c r="AB3" i="17"/>
  <c r="AC3" i="17"/>
  <c r="AD3" i="17"/>
  <c r="AB5" i="17"/>
  <c r="AC5" i="17"/>
  <c r="AD5" i="17"/>
  <c r="AB39" i="17"/>
  <c r="AC39" i="17"/>
  <c r="AD39" i="17"/>
  <c r="AB7" i="17"/>
  <c r="AC7" i="17"/>
  <c r="AD7" i="17"/>
  <c r="Z28" i="17"/>
  <c r="AA28" i="17"/>
  <c r="Z16" i="17"/>
  <c r="AA16" i="17"/>
  <c r="Z30" i="17"/>
  <c r="AA30" i="17"/>
  <c r="Z18" i="17"/>
  <c r="AA18" i="17"/>
  <c r="Z4" i="17"/>
  <c r="AA4" i="17"/>
  <c r="Z15" i="17"/>
  <c r="AA15" i="17"/>
  <c r="Z13" i="17"/>
  <c r="AA13" i="17"/>
  <c r="Z23" i="17"/>
  <c r="AA23" i="17"/>
  <c r="Z33" i="17"/>
  <c r="AA33" i="17"/>
  <c r="Z6" i="17"/>
  <c r="AA6" i="17"/>
  <c r="Z32" i="17"/>
  <c r="AA32" i="17"/>
  <c r="Z8" i="17"/>
  <c r="AA8" i="17"/>
  <c r="Z12" i="17"/>
  <c r="AA12" i="17"/>
  <c r="Z20" i="17"/>
  <c r="AA20" i="17"/>
  <c r="Z37" i="17"/>
  <c r="AA37" i="17"/>
  <c r="Z31" i="17"/>
  <c r="AA31" i="17"/>
  <c r="Z35" i="17"/>
  <c r="AA35" i="17"/>
  <c r="Z25" i="17"/>
  <c r="AA25" i="17"/>
  <c r="Z22" i="17"/>
  <c r="AA22" i="17"/>
  <c r="Z9" i="17"/>
  <c r="AA9" i="17"/>
  <c r="Z24" i="17"/>
  <c r="AA24" i="17"/>
  <c r="Z10" i="17"/>
  <c r="AA10" i="17"/>
  <c r="Z36" i="17"/>
  <c r="AA36" i="17"/>
  <c r="Z29" i="17"/>
  <c r="AA29" i="17"/>
  <c r="Z19" i="17"/>
  <c r="AA19" i="17"/>
  <c r="Z27" i="17"/>
  <c r="AA27" i="17"/>
  <c r="Z17" i="17"/>
  <c r="AA17" i="17"/>
  <c r="Z34" i="17"/>
  <c r="AA34" i="17"/>
  <c r="Z38" i="17"/>
  <c r="AA38" i="17"/>
  <c r="Z14" i="17"/>
  <c r="AA14" i="17"/>
  <c r="Z3" i="17"/>
  <c r="AA3" i="17"/>
  <c r="Z26" i="17"/>
  <c r="AA26" i="17"/>
  <c r="Z5" i="17"/>
  <c r="AA5" i="17"/>
  <c r="Z21" i="17"/>
  <c r="AA21" i="17"/>
  <c r="Z39" i="17"/>
  <c r="AA39" i="17"/>
  <c r="Z11" i="17"/>
  <c r="AA11" i="17"/>
  <c r="Z7" i="17"/>
  <c r="AA7" i="17"/>
  <c r="F32" i="17"/>
  <c r="Y32" i="17"/>
  <c r="Y37" i="17"/>
  <c r="F37" i="17"/>
  <c r="F34" i="17"/>
  <c r="Y34" i="17"/>
  <c r="F28" i="17"/>
  <c r="Y28" i="17"/>
  <c r="F16" i="17"/>
  <c r="Y16" i="17"/>
  <c r="F30" i="17"/>
  <c r="Y30" i="17"/>
  <c r="F18" i="17"/>
  <c r="Y18" i="17"/>
  <c r="F4" i="17"/>
  <c r="Y4" i="17"/>
  <c r="F15" i="17"/>
  <c r="Y15" i="17"/>
  <c r="Y13" i="17"/>
  <c r="F13" i="17"/>
  <c r="F23" i="17"/>
  <c r="Y23" i="17"/>
  <c r="Y33" i="17"/>
  <c r="F33" i="17"/>
  <c r="F8" i="17"/>
  <c r="Y8" i="17"/>
  <c r="F20" i="17"/>
  <c r="Y20" i="17"/>
  <c r="F35" i="17"/>
  <c r="Y35" i="17"/>
  <c r="Y25" i="17"/>
  <c r="F25" i="17"/>
  <c r="F22" i="17"/>
  <c r="Y22" i="17"/>
  <c r="Y9" i="17"/>
  <c r="F9" i="17"/>
  <c r="F24" i="17"/>
  <c r="Y24" i="17"/>
  <c r="F10" i="17"/>
  <c r="Y10" i="17"/>
  <c r="F36" i="17"/>
  <c r="Y36" i="17"/>
  <c r="Y29" i="17"/>
  <c r="F29" i="17"/>
  <c r="F19" i="17"/>
  <c r="Y19" i="17"/>
  <c r="F27" i="17"/>
  <c r="Y27" i="17"/>
  <c r="Y17" i="17"/>
  <c r="F17" i="17"/>
  <c r="F6" i="17"/>
  <c r="Y6" i="17"/>
  <c r="F12" i="17"/>
  <c r="Y12" i="17"/>
  <c r="F31" i="17"/>
  <c r="Y31" i="17"/>
  <c r="F38" i="17"/>
  <c r="Y38" i="17"/>
  <c r="F14" i="17"/>
  <c r="Y14" i="17"/>
  <c r="U3" i="17"/>
  <c r="Y3" i="17"/>
  <c r="F26" i="17"/>
  <c r="Y26" i="17"/>
  <c r="Y5" i="17"/>
  <c r="F5" i="17"/>
  <c r="Y21" i="17"/>
  <c r="F21" i="17"/>
  <c r="F39" i="17"/>
  <c r="Y39" i="17"/>
  <c r="F11" i="17"/>
  <c r="Y11" i="17"/>
  <c r="F7" i="17"/>
  <c r="Y7" i="17"/>
  <c r="V3" i="17"/>
  <c r="K3" i="17"/>
  <c r="Q3" i="17"/>
  <c r="M3" i="17"/>
  <c r="W3" i="17"/>
  <c r="F3" i="17"/>
  <c r="O3" i="17"/>
  <c r="S3" i="17"/>
  <c r="N3" i="17"/>
  <c r="T3" i="17"/>
  <c r="L3" i="17"/>
  <c r="R3" i="17"/>
  <c r="P3" i="17"/>
  <c r="J3" i="17"/>
  <c r="G3" i="17"/>
  <c r="I3" i="17"/>
  <c r="X3" i="17"/>
  <c r="H3" i="17"/>
  <c r="J22" i="17"/>
  <c r="N22" i="17"/>
  <c r="R22" i="17"/>
  <c r="V22" i="17"/>
  <c r="G22" i="17"/>
  <c r="K22" i="17"/>
  <c r="O22" i="17"/>
  <c r="S22" i="17"/>
  <c r="W22" i="17"/>
  <c r="H22" i="17"/>
  <c r="L22" i="17"/>
  <c r="P22" i="17"/>
  <c r="T22" i="17"/>
  <c r="X22" i="17"/>
  <c r="I22" i="17"/>
  <c r="M22" i="17"/>
  <c r="Q22" i="17"/>
  <c r="U22" i="17"/>
  <c r="I11" i="17"/>
  <c r="M11" i="17"/>
  <c r="Q11" i="17"/>
  <c r="U11" i="17"/>
  <c r="J11" i="17"/>
  <c r="N11" i="17"/>
  <c r="R11" i="17"/>
  <c r="V11" i="17"/>
  <c r="G11" i="17"/>
  <c r="K11" i="17"/>
  <c r="O11" i="17"/>
  <c r="S11" i="17"/>
  <c r="W11" i="17"/>
  <c r="T11" i="17"/>
  <c r="H11" i="17"/>
  <c r="X11" i="17"/>
  <c r="L11" i="17"/>
  <c r="P11" i="17"/>
  <c r="G9" i="17"/>
  <c r="K9" i="17"/>
  <c r="O9" i="17"/>
  <c r="S9" i="17"/>
  <c r="W9" i="17"/>
  <c r="H9" i="17"/>
  <c r="L9" i="17"/>
  <c r="P9" i="17"/>
  <c r="T9" i="17"/>
  <c r="X9" i="17"/>
  <c r="I9" i="17"/>
  <c r="M9" i="17"/>
  <c r="Q9" i="17"/>
  <c r="U9" i="17"/>
  <c r="J9" i="17"/>
  <c r="N9" i="17"/>
  <c r="R9" i="17"/>
  <c r="V9" i="17"/>
  <c r="I7" i="17"/>
  <c r="M7" i="17"/>
  <c r="Q7" i="17"/>
  <c r="U7" i="17"/>
  <c r="J7" i="17"/>
  <c r="N7" i="17"/>
  <c r="R7" i="17"/>
  <c r="V7" i="17"/>
  <c r="G7" i="17"/>
  <c r="K7" i="17"/>
  <c r="O7" i="17"/>
  <c r="S7" i="17"/>
  <c r="W7" i="17"/>
  <c r="P7" i="17"/>
  <c r="T7" i="17"/>
  <c r="H7" i="17"/>
  <c r="X7" i="17"/>
  <c r="L7" i="17"/>
  <c r="G35" i="17"/>
  <c r="K35" i="17"/>
  <c r="O35" i="17"/>
  <c r="S35" i="17"/>
  <c r="W35" i="17"/>
  <c r="L35" i="17"/>
  <c r="Q35" i="17"/>
  <c r="V35" i="17"/>
  <c r="H35" i="17"/>
  <c r="M35" i="17"/>
  <c r="R35" i="17"/>
  <c r="X35" i="17"/>
  <c r="I35" i="17"/>
  <c r="T35" i="17"/>
  <c r="N35" i="17"/>
  <c r="J35" i="17"/>
  <c r="P35" i="17"/>
  <c r="U35" i="17"/>
  <c r="I25" i="17"/>
  <c r="M25" i="17"/>
  <c r="Q25" i="17"/>
  <c r="U25" i="17"/>
  <c r="J25" i="17"/>
  <c r="N25" i="17"/>
  <c r="R25" i="17"/>
  <c r="V25" i="17"/>
  <c r="G25" i="17"/>
  <c r="K25" i="17"/>
  <c r="O25" i="17"/>
  <c r="S25" i="17"/>
  <c r="W25" i="17"/>
  <c r="H25" i="17"/>
  <c r="L25" i="17"/>
  <c r="P25" i="17"/>
  <c r="T25" i="17"/>
  <c r="X25" i="17"/>
  <c r="I37" i="17"/>
  <c r="M37" i="17"/>
  <c r="Q37" i="17"/>
  <c r="U37" i="17"/>
  <c r="K37" i="17"/>
  <c r="P37" i="17"/>
  <c r="V37" i="17"/>
  <c r="G37" i="17"/>
  <c r="L37" i="17"/>
  <c r="R37" i="17"/>
  <c r="W37" i="17"/>
  <c r="H37" i="17"/>
  <c r="S37" i="17"/>
  <c r="J37" i="17"/>
  <c r="O37" i="17"/>
  <c r="T37" i="17"/>
  <c r="N37" i="17"/>
  <c r="X37" i="17"/>
  <c r="G5" i="17"/>
  <c r="K5" i="17"/>
  <c r="O5" i="17"/>
  <c r="S5" i="17"/>
  <c r="W5" i="17"/>
  <c r="H5" i="17"/>
  <c r="L5" i="17"/>
  <c r="P5" i="17"/>
  <c r="T5" i="17"/>
  <c r="X5" i="17"/>
  <c r="I5" i="17"/>
  <c r="M5" i="17"/>
  <c r="Q5" i="17"/>
  <c r="U5" i="17"/>
  <c r="V5" i="17"/>
  <c r="J5" i="17"/>
  <c r="N5" i="17"/>
  <c r="R5" i="17"/>
  <c r="I15" i="17"/>
  <c r="M15" i="17"/>
  <c r="Q15" i="17"/>
  <c r="U15" i="17"/>
  <c r="J15" i="17"/>
  <c r="N15" i="17"/>
  <c r="R15" i="17"/>
  <c r="V15" i="17"/>
  <c r="G15" i="17"/>
  <c r="O15" i="17"/>
  <c r="W15" i="17"/>
  <c r="H15" i="17"/>
  <c r="P15" i="17"/>
  <c r="X15" i="17"/>
  <c r="K15" i="17"/>
  <c r="S15" i="17"/>
  <c r="L15" i="17"/>
  <c r="T15" i="17"/>
  <c r="H32" i="17"/>
  <c r="L32" i="17"/>
  <c r="P32" i="17"/>
  <c r="T32" i="17"/>
  <c r="X32" i="17"/>
  <c r="I32" i="17"/>
  <c r="Q32" i="17"/>
  <c r="U32" i="17"/>
  <c r="M32" i="17"/>
  <c r="G32" i="17"/>
  <c r="J32" i="17"/>
  <c r="R32" i="17"/>
  <c r="K32" i="17"/>
  <c r="S32" i="17"/>
  <c r="N32" i="17"/>
  <c r="V32" i="17"/>
  <c r="O32" i="17"/>
  <c r="W32" i="17"/>
  <c r="J38" i="17"/>
  <c r="N38" i="17"/>
  <c r="R38" i="17"/>
  <c r="V38" i="17"/>
  <c r="H38" i="17"/>
  <c r="M38" i="17"/>
  <c r="S38" i="17"/>
  <c r="X38" i="17"/>
  <c r="T38" i="17"/>
  <c r="I38" i="17"/>
  <c r="O38" i="17"/>
  <c r="K38" i="17"/>
  <c r="U38" i="17"/>
  <c r="G38" i="17"/>
  <c r="L38" i="17"/>
  <c r="Q38" i="17"/>
  <c r="W38" i="17"/>
  <c r="P38" i="17"/>
  <c r="H18" i="17"/>
  <c r="L18" i="17"/>
  <c r="P18" i="17"/>
  <c r="T18" i="17"/>
  <c r="X18" i="17"/>
  <c r="I18" i="17"/>
  <c r="M18" i="17"/>
  <c r="N18" i="17"/>
  <c r="S18" i="17"/>
  <c r="G18" i="17"/>
  <c r="O18" i="17"/>
  <c r="U18" i="17"/>
  <c r="J18" i="17"/>
  <c r="Q18" i="17"/>
  <c r="V18" i="17"/>
  <c r="K18" i="17"/>
  <c r="R18" i="17"/>
  <c r="W18" i="17"/>
  <c r="J26" i="17"/>
  <c r="N26" i="17"/>
  <c r="R26" i="17"/>
  <c r="V26" i="17"/>
  <c r="G26" i="17"/>
  <c r="K26" i="17"/>
  <c r="O26" i="17"/>
  <c r="S26" i="17"/>
  <c r="W26" i="17"/>
  <c r="H26" i="17"/>
  <c r="I26" i="17"/>
  <c r="M26" i="17"/>
  <c r="Q26" i="17"/>
  <c r="U26" i="17"/>
  <c r="L26" i="17"/>
  <c r="P26" i="17"/>
  <c r="T26" i="17"/>
  <c r="X26" i="17"/>
  <c r="I33" i="17"/>
  <c r="M33" i="17"/>
  <c r="Q33" i="17"/>
  <c r="U33" i="17"/>
  <c r="J33" i="17"/>
  <c r="N33" i="17"/>
  <c r="V33" i="17"/>
  <c r="R33" i="17"/>
  <c r="G33" i="17"/>
  <c r="O33" i="17"/>
  <c r="W33" i="17"/>
  <c r="H33" i="17"/>
  <c r="P33" i="17"/>
  <c r="X33" i="17"/>
  <c r="K33" i="17"/>
  <c r="S33" i="17"/>
  <c r="L33" i="17"/>
  <c r="T33" i="17"/>
  <c r="G31" i="17"/>
  <c r="K31" i="17"/>
  <c r="O31" i="17"/>
  <c r="S31" i="17"/>
  <c r="W31" i="17"/>
  <c r="L31" i="17"/>
  <c r="X31" i="17"/>
  <c r="H31" i="17"/>
  <c r="P31" i="17"/>
  <c r="T31" i="17"/>
  <c r="J31" i="17"/>
  <c r="N31" i="17"/>
  <c r="R31" i="17"/>
  <c r="V31" i="17"/>
  <c r="M31" i="17"/>
  <c r="Q31" i="17"/>
  <c r="U31" i="17"/>
  <c r="I31" i="17"/>
  <c r="J12" i="17"/>
  <c r="N12" i="17"/>
  <c r="R12" i="17"/>
  <c r="V12" i="17"/>
  <c r="G12" i="17"/>
  <c r="K12" i="17"/>
  <c r="O12" i="17"/>
  <c r="S12" i="17"/>
  <c r="W12" i="17"/>
  <c r="H12" i="17"/>
  <c r="L12" i="17"/>
  <c r="P12" i="17"/>
  <c r="X12" i="17"/>
  <c r="Q12" i="17"/>
  <c r="I12" i="17"/>
  <c r="T12" i="17"/>
  <c r="M12" i="17"/>
  <c r="U12" i="17"/>
  <c r="H24" i="17"/>
  <c r="L24" i="17"/>
  <c r="P24" i="17"/>
  <c r="T24" i="17"/>
  <c r="X24" i="17"/>
  <c r="I24" i="17"/>
  <c r="M24" i="17"/>
  <c r="Q24" i="17"/>
  <c r="U24" i="17"/>
  <c r="J24" i="17"/>
  <c r="N24" i="17"/>
  <c r="R24" i="17"/>
  <c r="V24" i="17"/>
  <c r="G24" i="17"/>
  <c r="K24" i="17"/>
  <c r="O24" i="17"/>
  <c r="S24" i="17"/>
  <c r="W24" i="17"/>
  <c r="G39" i="17"/>
  <c r="K39" i="17"/>
  <c r="O39" i="17"/>
  <c r="S39" i="17"/>
  <c r="W39" i="17"/>
  <c r="J39" i="17"/>
  <c r="P39" i="17"/>
  <c r="U39" i="17"/>
  <c r="L39" i="17"/>
  <c r="V39" i="17"/>
  <c r="Q39" i="17"/>
  <c r="M39" i="17"/>
  <c r="R39" i="17"/>
  <c r="I39" i="17"/>
  <c r="N39" i="17"/>
  <c r="T39" i="17"/>
  <c r="H39" i="17"/>
  <c r="X39" i="17"/>
  <c r="H14" i="17"/>
  <c r="L14" i="17"/>
  <c r="P14" i="17"/>
  <c r="T14" i="17"/>
  <c r="X14" i="17"/>
  <c r="I14" i="17"/>
  <c r="M14" i="17"/>
  <c r="Q14" i="17"/>
  <c r="U14" i="17"/>
  <c r="J14" i="17"/>
  <c r="R14" i="17"/>
  <c r="K14" i="17"/>
  <c r="S14" i="17"/>
  <c r="N14" i="17"/>
  <c r="V14" i="17"/>
  <c r="G14" i="17"/>
  <c r="O14" i="17"/>
  <c r="W14" i="17"/>
  <c r="H36" i="17"/>
  <c r="L36" i="17"/>
  <c r="P36" i="17"/>
  <c r="T36" i="17"/>
  <c r="X36" i="17"/>
  <c r="I36" i="17"/>
  <c r="N36" i="17"/>
  <c r="S36" i="17"/>
  <c r="J36" i="17"/>
  <c r="O36" i="17"/>
  <c r="U36" i="17"/>
  <c r="K36" i="17"/>
  <c r="Q36" i="17"/>
  <c r="G36" i="17"/>
  <c r="M36" i="17"/>
  <c r="R36" i="17"/>
  <c r="W36" i="17"/>
  <c r="V36" i="17"/>
  <c r="G21" i="17"/>
  <c r="K21" i="17"/>
  <c r="O21" i="17"/>
  <c r="S21" i="17"/>
  <c r="J21" i="17"/>
  <c r="P21" i="17"/>
  <c r="U21" i="17"/>
  <c r="L21" i="17"/>
  <c r="Q21" i="17"/>
  <c r="V21" i="17"/>
  <c r="H21" i="17"/>
  <c r="M21" i="17"/>
  <c r="R21" i="17"/>
  <c r="W21" i="17"/>
  <c r="I21" i="17"/>
  <c r="N21" i="17"/>
  <c r="T21" i="17"/>
  <c r="X21" i="17"/>
  <c r="H6" i="17"/>
  <c r="L6" i="17"/>
  <c r="P6" i="17"/>
  <c r="T6" i="17"/>
  <c r="X6" i="17"/>
  <c r="I6" i="17"/>
  <c r="M6" i="17"/>
  <c r="Q6" i="17"/>
  <c r="U6" i="17"/>
  <c r="J6" i="17"/>
  <c r="N6" i="17"/>
  <c r="R6" i="17"/>
  <c r="V6" i="17"/>
  <c r="S6" i="17"/>
  <c r="G6" i="17"/>
  <c r="W6" i="17"/>
  <c r="K6" i="17"/>
  <c r="O6" i="17"/>
  <c r="J30" i="17"/>
  <c r="N30" i="17"/>
  <c r="R30" i="17"/>
  <c r="V30" i="17"/>
  <c r="G30" i="17"/>
  <c r="K30" i="17"/>
  <c r="O30" i="17"/>
  <c r="S30" i="17"/>
  <c r="W30" i="17"/>
  <c r="I30" i="17"/>
  <c r="M30" i="17"/>
  <c r="Q30" i="17"/>
  <c r="U30" i="17"/>
  <c r="P30" i="17"/>
  <c r="T30" i="17"/>
  <c r="H30" i="17"/>
  <c r="X30" i="17"/>
  <c r="L30" i="17"/>
  <c r="J34" i="17"/>
  <c r="N34" i="17"/>
  <c r="R34" i="17"/>
  <c r="V34" i="17"/>
  <c r="G34" i="17"/>
  <c r="K34" i="17"/>
  <c r="S34" i="17"/>
  <c r="W34" i="17"/>
  <c r="L34" i="17"/>
  <c r="Q34" i="17"/>
  <c r="M34" i="17"/>
  <c r="T34" i="17"/>
  <c r="H34" i="17"/>
  <c r="O34" i="17"/>
  <c r="U34" i="17"/>
  <c r="I34" i="17"/>
  <c r="P34" i="17"/>
  <c r="X34" i="17"/>
  <c r="J4" i="17"/>
  <c r="N4" i="17"/>
  <c r="R4" i="17"/>
  <c r="V4" i="17"/>
  <c r="G4" i="17"/>
  <c r="K4" i="17"/>
  <c r="O4" i="17"/>
  <c r="S4" i="17"/>
  <c r="W4" i="17"/>
  <c r="H4" i="17"/>
  <c r="L4" i="17"/>
  <c r="P4" i="17"/>
  <c r="T4" i="17"/>
  <c r="X4" i="17"/>
  <c r="I4" i="17"/>
  <c r="M4" i="17"/>
  <c r="Q4" i="17"/>
  <c r="U4" i="17"/>
  <c r="G17" i="17"/>
  <c r="K17" i="17"/>
  <c r="O17" i="17"/>
  <c r="S17" i="17"/>
  <c r="W17" i="17"/>
  <c r="H17" i="17"/>
  <c r="L17" i="17"/>
  <c r="P17" i="17"/>
  <c r="T17" i="17"/>
  <c r="X17" i="17"/>
  <c r="I17" i="17"/>
  <c r="Q17" i="17"/>
  <c r="J17" i="17"/>
  <c r="R17" i="17"/>
  <c r="M17" i="17"/>
  <c r="U17" i="17"/>
  <c r="N17" i="17"/>
  <c r="V17" i="17"/>
  <c r="J16" i="17"/>
  <c r="N16" i="17"/>
  <c r="R16" i="17"/>
  <c r="V16" i="17"/>
  <c r="G16" i="17"/>
  <c r="K16" i="17"/>
  <c r="O16" i="17"/>
  <c r="S16" i="17"/>
  <c r="W16" i="17"/>
  <c r="L16" i="17"/>
  <c r="T16" i="17"/>
  <c r="M16" i="17"/>
  <c r="U16" i="17"/>
  <c r="H16" i="17"/>
  <c r="P16" i="17"/>
  <c r="X16" i="17"/>
  <c r="I16" i="17"/>
  <c r="Q16" i="17"/>
  <c r="J8" i="17"/>
  <c r="N8" i="17"/>
  <c r="R8" i="17"/>
  <c r="V8" i="17"/>
  <c r="G8" i="17"/>
  <c r="K8" i="17"/>
  <c r="O8" i="17"/>
  <c r="S8" i="17"/>
  <c r="W8" i="17"/>
  <c r="H8" i="17"/>
  <c r="L8" i="17"/>
  <c r="P8" i="17"/>
  <c r="T8" i="17"/>
  <c r="X8" i="17"/>
  <c r="M8" i="17"/>
  <c r="Q8" i="17"/>
  <c r="U8" i="17"/>
  <c r="I8" i="17"/>
  <c r="G27" i="17"/>
  <c r="K27" i="17"/>
  <c r="O27" i="17"/>
  <c r="S27" i="17"/>
  <c r="W27" i="17"/>
  <c r="H27" i="17"/>
  <c r="L27" i="17"/>
  <c r="P27" i="17"/>
  <c r="T27" i="17"/>
  <c r="X27" i="17"/>
  <c r="J27" i="17"/>
  <c r="N27" i="17"/>
  <c r="R27" i="17"/>
  <c r="V27" i="17"/>
  <c r="I27" i="17"/>
  <c r="M27" i="17"/>
  <c r="Q27" i="17"/>
  <c r="U27" i="17"/>
  <c r="H28" i="17"/>
  <c r="L28" i="17"/>
  <c r="P28" i="17"/>
  <c r="T28" i="17"/>
  <c r="X28" i="17"/>
  <c r="I28" i="17"/>
  <c r="M28" i="17"/>
  <c r="Q28" i="17"/>
  <c r="U28" i="17"/>
  <c r="G28" i="17"/>
  <c r="K28" i="17"/>
  <c r="O28" i="17"/>
  <c r="S28" i="17"/>
  <c r="W28" i="17"/>
  <c r="V28" i="17"/>
  <c r="J28" i="17"/>
  <c r="N28" i="17"/>
  <c r="R28" i="17"/>
  <c r="I19" i="17"/>
  <c r="M19" i="17"/>
  <c r="Q19" i="17"/>
  <c r="U19" i="17"/>
  <c r="K19" i="17"/>
  <c r="P19" i="17"/>
  <c r="V19" i="17"/>
  <c r="G19" i="17"/>
  <c r="L19" i="17"/>
  <c r="R19" i="17"/>
  <c r="W19" i="17"/>
  <c r="H19" i="17"/>
  <c r="N19" i="17"/>
  <c r="S19" i="17"/>
  <c r="X19" i="17"/>
  <c r="J19" i="17"/>
  <c r="O19" i="17"/>
  <c r="T19" i="17"/>
  <c r="J20" i="17"/>
  <c r="N20" i="17"/>
  <c r="R20" i="17"/>
  <c r="V20" i="17"/>
  <c r="H20" i="17"/>
  <c r="M20" i="17"/>
  <c r="S20" i="17"/>
  <c r="X20" i="17"/>
  <c r="I20" i="17"/>
  <c r="O20" i="17"/>
  <c r="T20" i="17"/>
  <c r="K20" i="17"/>
  <c r="P20" i="17"/>
  <c r="U20" i="17"/>
  <c r="G20" i="17"/>
  <c r="L20" i="17"/>
  <c r="Q20" i="17"/>
  <c r="W20" i="17"/>
  <c r="I29" i="17"/>
  <c r="M29" i="17"/>
  <c r="Q29" i="17"/>
  <c r="U29" i="17"/>
  <c r="J29" i="17"/>
  <c r="N29" i="17"/>
  <c r="R29" i="17"/>
  <c r="V29" i="17"/>
  <c r="H29" i="17"/>
  <c r="L29" i="17"/>
  <c r="P29" i="17"/>
  <c r="T29" i="17"/>
  <c r="X29" i="17"/>
  <c r="S29" i="17"/>
  <c r="G29" i="17"/>
  <c r="W29" i="17"/>
  <c r="K29" i="17"/>
  <c r="O29" i="17"/>
  <c r="H10" i="17"/>
  <c r="L10" i="17"/>
  <c r="P10" i="17"/>
  <c r="T10" i="17"/>
  <c r="X10" i="17"/>
  <c r="I10" i="17"/>
  <c r="M10" i="17"/>
  <c r="Q10" i="17"/>
  <c r="U10" i="17"/>
  <c r="J10" i="17"/>
  <c r="N10" i="17"/>
  <c r="R10" i="17"/>
  <c r="V10" i="17"/>
  <c r="G10" i="17"/>
  <c r="W10" i="17"/>
  <c r="K10" i="17"/>
  <c r="O10" i="17"/>
  <c r="S10" i="17"/>
  <c r="G13" i="17"/>
  <c r="K13" i="17"/>
  <c r="O13" i="17"/>
  <c r="S13" i="17"/>
  <c r="W13" i="17"/>
  <c r="H13" i="17"/>
  <c r="L13" i="17"/>
  <c r="P13" i="17"/>
  <c r="T13" i="17"/>
  <c r="X13" i="17"/>
  <c r="M13" i="17"/>
  <c r="U13" i="17"/>
  <c r="N13" i="17"/>
  <c r="V13" i="17"/>
  <c r="I13" i="17"/>
  <c r="Q13" i="17"/>
  <c r="J13" i="17"/>
  <c r="R13" i="17"/>
  <c r="G23" i="17"/>
  <c r="K23" i="17"/>
  <c r="O23" i="17"/>
  <c r="S23" i="17"/>
  <c r="W23" i="17"/>
  <c r="H23" i="17"/>
  <c r="L23" i="17"/>
  <c r="P23" i="17"/>
  <c r="T23" i="17"/>
  <c r="X23" i="17"/>
  <c r="I23" i="17"/>
  <c r="M23" i="17"/>
  <c r="Q23" i="17"/>
  <c r="U23" i="17"/>
  <c r="J23" i="17"/>
  <c r="N23" i="17"/>
  <c r="R23" i="17"/>
  <c r="V23" i="17"/>
  <c r="A3" i="19" l="1"/>
  <c r="E3" i="24"/>
  <c r="F3" i="19"/>
  <c r="E8" i="24"/>
  <c r="E34" i="24"/>
  <c r="E13" i="24"/>
  <c r="E10" i="24"/>
  <c r="E30" i="24"/>
  <c r="E26" i="24"/>
  <c r="E21" i="24"/>
  <c r="E32" i="24"/>
  <c r="E11" i="24"/>
  <c r="E19" i="24"/>
  <c r="E7" i="24"/>
  <c r="E37" i="24"/>
  <c r="E12" i="24"/>
  <c r="E29" i="24"/>
  <c r="E20" i="24"/>
  <c r="E27" i="24"/>
  <c r="E36" i="24"/>
  <c r="E39" i="24"/>
  <c r="E33" i="24"/>
  <c r="E18" i="24"/>
  <c r="E25" i="24"/>
  <c r="E17" i="24"/>
  <c r="K17" i="24" s="1"/>
  <c r="E24" i="24"/>
  <c r="E31" i="24"/>
  <c r="E35" i="24"/>
  <c r="E28" i="24"/>
  <c r="E6" i="24"/>
  <c r="E9" i="24"/>
  <c r="E23" i="24"/>
  <c r="S2" i="5" s="1"/>
  <c r="E16" i="24"/>
  <c r="E4" i="24"/>
  <c r="E14" i="24"/>
  <c r="E38" i="24"/>
  <c r="E15" i="24"/>
  <c r="E5" i="24"/>
  <c r="E22" i="24"/>
  <c r="K28" i="24" l="1"/>
  <c r="L28" i="24" s="1"/>
  <c r="L17" i="24"/>
  <c r="K19" i="24"/>
  <c r="L19" i="24" s="1"/>
  <c r="K38" i="24"/>
  <c r="L38" i="24" s="1"/>
  <c r="K23" i="24"/>
  <c r="L23" i="24" s="1"/>
  <c r="K35" i="24"/>
  <c r="L35" i="24" s="1"/>
  <c r="K25" i="24"/>
  <c r="L25" i="24" s="1"/>
  <c r="K36" i="24"/>
  <c r="L36" i="24" s="1"/>
  <c r="K12" i="24"/>
  <c r="L12" i="24" s="1"/>
  <c r="K11" i="24"/>
  <c r="L11" i="24" s="1"/>
  <c r="K26" i="24"/>
  <c r="L26" i="24" s="1"/>
  <c r="K34" i="24"/>
  <c r="L34" i="24" s="1"/>
  <c r="K39" i="24"/>
  <c r="L39" i="24" s="1"/>
  <c r="K14" i="24"/>
  <c r="L14" i="24" s="1"/>
  <c r="K31" i="24"/>
  <c r="L31" i="24" s="1"/>
  <c r="K18" i="24"/>
  <c r="L18" i="24" s="1"/>
  <c r="K27" i="24"/>
  <c r="L27" i="24" s="1"/>
  <c r="K37" i="24"/>
  <c r="L37" i="24" s="1"/>
  <c r="K32" i="24"/>
  <c r="L32" i="24" s="1"/>
  <c r="K30" i="24"/>
  <c r="L30" i="24" s="1"/>
  <c r="K8" i="24"/>
  <c r="L8" i="24" s="1"/>
  <c r="K15" i="24"/>
  <c r="L15" i="24" s="1"/>
  <c r="K16" i="24"/>
  <c r="L16" i="24" s="1"/>
  <c r="K29" i="24"/>
  <c r="L29" i="24" s="1"/>
  <c r="K21" i="24"/>
  <c r="L21" i="24" s="1"/>
  <c r="K13" i="24"/>
  <c r="L13" i="24" s="1"/>
  <c r="K22" i="24"/>
  <c r="L22" i="24" s="1"/>
  <c r="K9" i="24"/>
  <c r="L9" i="24" s="1"/>
  <c r="K5" i="24"/>
  <c r="L5" i="24" s="1"/>
  <c r="K4" i="24"/>
  <c r="L4" i="24" s="1"/>
  <c r="K6" i="24"/>
  <c r="L6" i="24" s="1"/>
  <c r="K24" i="24"/>
  <c r="L24" i="24" s="1"/>
  <c r="K33" i="24"/>
  <c r="L33" i="24" s="1"/>
  <c r="K20" i="24"/>
  <c r="L20" i="24" s="1"/>
  <c r="K7" i="24"/>
  <c r="L7" i="24" s="1"/>
  <c r="K3" i="24"/>
  <c r="L3" i="24" s="1"/>
  <c r="K10" i="24"/>
  <c r="L10" i="2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HPartner_Zeitraum" type="1" refreshedVersion="4" deleted="1" background="1" saveData="1">
    <dbPr connection="" command=""/>
  </connection>
</connections>
</file>

<file path=xl/sharedStrings.xml><?xml version="1.0" encoding="utf-8"?>
<sst xmlns="http://schemas.openxmlformats.org/spreadsheetml/2006/main" count="6909" uniqueCount="377">
  <si>
    <t>Frankreich</t>
  </si>
  <si>
    <t>Niederlande</t>
  </si>
  <si>
    <t>Deutschland</t>
  </si>
  <si>
    <t>Italien</t>
  </si>
  <si>
    <t>Irland</t>
  </si>
  <si>
    <t>Dänemark</t>
  </si>
  <si>
    <t>Griechenland</t>
  </si>
  <si>
    <t>Portugal</t>
  </si>
  <si>
    <t>Spanien</t>
  </si>
  <si>
    <t>Belgien</t>
  </si>
  <si>
    <t>Luxemburg</t>
  </si>
  <si>
    <t>Island</t>
  </si>
  <si>
    <t>Norwegen</t>
  </si>
  <si>
    <t>Schweden</t>
  </si>
  <si>
    <t>Finnland</t>
  </si>
  <si>
    <t>Schweiz</t>
  </si>
  <si>
    <t>Malta</t>
  </si>
  <si>
    <t>Türkei</t>
  </si>
  <si>
    <t>Estland</t>
  </si>
  <si>
    <t>Lettland</t>
  </si>
  <si>
    <t>Litauen</t>
  </si>
  <si>
    <t>Polen</t>
  </si>
  <si>
    <t>Tschechische Republik</t>
  </si>
  <si>
    <t>Slowakei</t>
  </si>
  <si>
    <t>Ungarn</t>
  </si>
  <si>
    <t>Bulgarien</t>
  </si>
  <si>
    <t>Slowenien</t>
  </si>
  <si>
    <t>Kroatien</t>
  </si>
  <si>
    <t>Montenegro</t>
  </si>
  <si>
    <t>Serbien</t>
  </si>
  <si>
    <t>Zypern</t>
  </si>
  <si>
    <t>Jahr</t>
  </si>
  <si>
    <t>2000</t>
  </si>
  <si>
    <t>2001</t>
  </si>
  <si>
    <t>2002</t>
  </si>
  <si>
    <t>2003</t>
  </si>
  <si>
    <t>2004</t>
  </si>
  <si>
    <t>2005</t>
  </si>
  <si>
    <t>2006</t>
  </si>
  <si>
    <t>2007</t>
  </si>
  <si>
    <t>2008</t>
  </si>
  <si>
    <t>2009</t>
  </si>
  <si>
    <t>2010</t>
  </si>
  <si>
    <t>2011</t>
  </si>
  <si>
    <t>2012</t>
  </si>
  <si>
    <t>Auswahl</t>
  </si>
  <si>
    <t>Auswahl_Jahr</t>
  </si>
  <si>
    <t>2013</t>
  </si>
  <si>
    <t>Österreich in der EU</t>
  </si>
  <si>
    <t>Merkmal_Name</t>
  </si>
  <si>
    <t>Name des Landes</t>
  </si>
  <si>
    <t>Quelle</t>
  </si>
  <si>
    <t>Einheit</t>
  </si>
  <si>
    <t>Bevoelkerung insgesamt</t>
  </si>
  <si>
    <t>1000</t>
  </si>
  <si>
    <t>Mazedonien</t>
  </si>
  <si>
    <t>Österreich</t>
  </si>
  <si>
    <t>Vereinigtes Königreich Großbritannien und Nordirland</t>
  </si>
  <si>
    <t>Flaeche</t>
  </si>
  <si>
    <t>Weltbank</t>
  </si>
  <si>
    <t>Merkmalsliste</t>
  </si>
  <si>
    <t>Abgabenquote</t>
  </si>
  <si>
    <t>% des BIP</t>
  </si>
  <si>
    <t>OECD</t>
  </si>
  <si>
    <t>Arbeitskosten</t>
  </si>
  <si>
    <t>Euro je Stunde</t>
  </si>
  <si>
    <t>Arbeitslosenquote</t>
  </si>
  <si>
    <t>% Erwerbsbev.</t>
  </si>
  <si>
    <t>Eurostat</t>
  </si>
  <si>
    <t>absolut</t>
  </si>
  <si>
    <t>BIP je Einwohner</t>
  </si>
  <si>
    <t>1000 Euro je Einwohner</t>
  </si>
  <si>
    <t>BIP je Einwohner zu Kaufkraftparitaeten</t>
  </si>
  <si>
    <t>1000 KKS je Einwohner</t>
  </si>
  <si>
    <t>Bruttoanlageinvestitionen</t>
  </si>
  <si>
    <t>Budgetsaldo</t>
  </si>
  <si>
    <t>Durchschnittliches Aequivalenzgesamtnettoeinkommen</t>
  </si>
  <si>
    <t>Euro</t>
  </si>
  <si>
    <t>Energetischer Endverbrauch</t>
  </si>
  <si>
    <t>1000 Tonnen Rohoeleinheiten</t>
  </si>
  <si>
    <t>Erwerbstaetige Veraenderungsrate</t>
  </si>
  <si>
    <t>Fruchtbarkeitsrate</t>
  </si>
  <si>
    <t>Geburten je Frau</t>
  </si>
  <si>
    <t>Gesundheitsausgaben KKS je Einwohner</t>
  </si>
  <si>
    <t>KKS je Einwohner</t>
  </si>
  <si>
    <t>Jugendarbeitslosigkeit</t>
  </si>
  <si>
    <t>Quote</t>
  </si>
  <si>
    <t>Konsumausgaben</t>
  </si>
  <si>
    <t>Langzeitarbeitslosigkeit</t>
  </si>
  <si>
    <t>Lebendgeborene</t>
  </si>
  <si>
    <t>je 1000 Einwohner</t>
  </si>
  <si>
    <t>Lebenserwartung_Insgesamt</t>
  </si>
  <si>
    <t>Jahre</t>
  </si>
  <si>
    <t>Leistungsbilanzsaldo in % BIP</t>
  </si>
  <si>
    <t>Lohnstueckkosten</t>
  </si>
  <si>
    <t>Selbstaendigenquote_ohne_LWS</t>
  </si>
  <si>
    <t>Sozialausgaben Anteil BIP</t>
  </si>
  <si>
    <t>Sozialausgaben insgesamt</t>
  </si>
  <si>
    <t>Staatsverschuldung</t>
  </si>
  <si>
    <t>Uebernachtungen Auslaender</t>
  </si>
  <si>
    <t>Rumänien</t>
  </si>
  <si>
    <t>Merkmal</t>
  </si>
  <si>
    <t>Merkmal_Quelle</t>
  </si>
  <si>
    <t>Merkmal_Einheit</t>
  </si>
  <si>
    <t>Zeilenindex</t>
  </si>
  <si>
    <t>Blasendiagramm</t>
  </si>
  <si>
    <t>x</t>
  </si>
  <si>
    <t>y</t>
  </si>
  <si>
    <t>BE</t>
  </si>
  <si>
    <t>BG</t>
  </si>
  <si>
    <t>DK</t>
  </si>
  <si>
    <t>DE</t>
  </si>
  <si>
    <t>EE</t>
  </si>
  <si>
    <t>FI</t>
  </si>
  <si>
    <t>FR</t>
  </si>
  <si>
    <t>EL</t>
  </si>
  <si>
    <t>IE</t>
  </si>
  <si>
    <t>IS</t>
  </si>
  <si>
    <t>IT</t>
  </si>
  <si>
    <t>HR</t>
  </si>
  <si>
    <t>LT</t>
  </si>
  <si>
    <t>LV</t>
  </si>
  <si>
    <t>LU</t>
  </si>
  <si>
    <t>MT</t>
  </si>
  <si>
    <t>MK</t>
  </si>
  <si>
    <t>ME</t>
  </si>
  <si>
    <t>NL</t>
  </si>
  <si>
    <t>NO</t>
  </si>
  <si>
    <t>AT</t>
  </si>
  <si>
    <t>PL</t>
  </si>
  <si>
    <t>PT</t>
  </si>
  <si>
    <t>RO</t>
  </si>
  <si>
    <t>SE</t>
  </si>
  <si>
    <t>CH</t>
  </si>
  <si>
    <t>RS</t>
  </si>
  <si>
    <t>SK</t>
  </si>
  <si>
    <t>SL</t>
  </si>
  <si>
    <t>ES</t>
  </si>
  <si>
    <t>CZ</t>
  </si>
  <si>
    <t>TR</t>
  </si>
  <si>
    <t>HU</t>
  </si>
  <si>
    <t>UK</t>
  </si>
  <si>
    <t>Blasengröße</t>
  </si>
  <si>
    <t>Kartentitel_Landkarte</t>
  </si>
  <si>
    <t>CY</t>
  </si>
  <si>
    <t>Definition</t>
  </si>
  <si>
    <t>Hyperlink_Friendly_Text</t>
  </si>
  <si>
    <t>Nähere Informationen zur Arbeitslosenquote</t>
  </si>
  <si>
    <t>EU15</t>
  </si>
  <si>
    <t>EU28</t>
  </si>
  <si>
    <t>Name</t>
  </si>
  <si>
    <t>% zum Vorjahr</t>
  </si>
  <si>
    <t>VON</t>
  </si>
  <si>
    <t>BIS</t>
  </si>
  <si>
    <t>Eurostat, OECD</t>
  </si>
  <si>
    <t>Datenbank_Link</t>
  </si>
  <si>
    <t>Merkmalname_Land</t>
  </si>
  <si>
    <t>Nähere Informationen zu Arbeitskosten</t>
  </si>
  <si>
    <t>http://ec.europa.eu/eurostat/statistics-explained/index.php/Glossary:Population_figure/de</t>
  </si>
  <si>
    <t>http://ec.europa.eu/eurostat/statistics-explained/index.php/Glossary:Gross_domestic_product_(GDP)/de</t>
  </si>
  <si>
    <t>Nähere Informationen zum BIP je Einwohner</t>
  </si>
  <si>
    <t>http://ec.europa.eu/eurostat/statistics-explained/index.php/Glossary:Equivalised_disposable_income/de</t>
  </si>
  <si>
    <t>http://ec.europa.eu/eurostat/statistics-explained/index.php/Glossary:Export/de</t>
  </si>
  <si>
    <t>Nähere Informationen zu Forschungausgaben</t>
  </si>
  <si>
    <t>http://ec.europa.eu/eurostat/statistics-explained/index.php/Glossary:Import/de</t>
  </si>
  <si>
    <t>Die Jugendarbeitslosigkeit umfasst alle arbeitslosen Jugendlichen und jungen Erwachsenen (d. h. Personen im Alter von 15 bis 24 Jahren, jeweils einschließlich).</t>
  </si>
  <si>
    <t>Nähere Informationen zur Jugendarbeitslosigkeit</t>
  </si>
  <si>
    <t>http://ec.europa.eu/eurostat/statistics-explained/index.php/Glossary:Household_final_consumption_expenditure_(HFCE)/de</t>
  </si>
  <si>
    <t>Nähere Informationen zu Konsumausgaben</t>
  </si>
  <si>
    <t>http://ec.europa.eu/eurostat/statistics-explained/index.php/Glossary:Birth/de</t>
  </si>
  <si>
    <t>Nähere Informationen zur Staatsverschuldung</t>
  </si>
  <si>
    <t>Die Sozialquote setzt die Sozialausgaben in Relation zum Bruttoinlandsprodukt (BIP). Unter Sozialausgaben ist die Gesamtheit der Sozialleistungen plus Verwaltungskosten plus sonstige Ausgaben zu verstehen. Die Sozialleistungen umfassen alle Maßnahmen, die darauf gerichtet sind, Personen die Belastung durch bestimmte Risiken bzw. Bedürfnisse (Krankheit/Gesundheitsversorgung, Invalidität/Gebrechen, Alter, Hinterbliebene, Familie/Kinder, Arbeitslosigkeit, Wohnen, soziale Ausgrenzung) abzunehmen oder zu erleichtern.</t>
  </si>
  <si>
    <t>Unter Sozialausgaben ist die Gesamtheit der Sozialleistungen plus Verwaltungskosten plus sonstige Ausgaben zu verstehen. Die Sozialleistungen umfassen alle Maßnahmen, die darauf gerichtet sind, Personen die Belastung durch bestimmte Risiken bzw. Bedürfnisse (Krankheit/Gesundheitsversorgung, Invalidität/Gebrechen, Alter, Hinterbliebene, Familie/Kinder, Arbeitslosigkeit, Wohnen, soziale Ausgrenzung) abzunehmen oder zu erleichtern.</t>
  </si>
  <si>
    <t>http://ec.europa.eu/eurostat/statistics-explained/index.php/Glossary:Labour_productivity/de</t>
  </si>
  <si>
    <t>Indikator:</t>
  </si>
  <si>
    <t>Definition:</t>
  </si>
  <si>
    <t>BIP laufende Preise</t>
  </si>
  <si>
    <t>CO2_Emissionen</t>
  </si>
  <si>
    <t>Tonnen je Einwohner</t>
  </si>
  <si>
    <t>Exportentwicklung</t>
  </si>
  <si>
    <t>in 1.000km2</t>
  </si>
  <si>
    <t>Gesamtausgaben des Staates</t>
  </si>
  <si>
    <t>Investitionsquote</t>
  </si>
  <si>
    <t>in % des BIP</t>
  </si>
  <si>
    <t>in % aller Erwerbstaetigen</t>
  </si>
  <si>
    <t>Veraenderung des realen BIP</t>
  </si>
  <si>
    <t>Warenexportquote</t>
  </si>
  <si>
    <t>Warenimportquote</t>
  </si>
  <si>
    <t>Indikator</t>
  </si>
  <si>
    <t>Überschrift</t>
  </si>
  <si>
    <t>Überschrift_Einheit</t>
  </si>
  <si>
    <t>http://ec.europa.eu/taxation_customs/taxation/gen_info/economic_analysis/tax_structures/index_de.htm</t>
  </si>
  <si>
    <t>Nähere Informationen zur Abgabenquote</t>
  </si>
  <si>
    <t>EUR je Stunde</t>
  </si>
  <si>
    <t>% der Erwerbsbevölkerung</t>
  </si>
  <si>
    <t>http://ec.europa.eu/eurostat/statistics-explained/index.php/Glossar:Arbeitslosenquote</t>
  </si>
  <si>
    <t>Arbeitsproduktivität</t>
  </si>
  <si>
    <t>Arbeitsproduktivität je Erwerbstätigen</t>
  </si>
  <si>
    <t>Index (EU28=100)</t>
  </si>
  <si>
    <t>Nähere Informationen zur Arbeitsproduktivität</t>
  </si>
  <si>
    <t>Bevölkerung insgesamt</t>
  </si>
  <si>
    <t>Bevölkerungsstand</t>
  </si>
  <si>
    <t>in Mio.</t>
  </si>
  <si>
    <t>Nähere Informationen zur Bevölkerung insgesamt</t>
  </si>
  <si>
    <t>in EUR</t>
  </si>
  <si>
    <t xml:space="preserve">http://ec.europa.eu/eurostat/statistics-explained/index.php/Glossary:Gross_domestic_product_(GDP)/de 
</t>
  </si>
  <si>
    <t>BIP je Einwohner zu Kaufkraftparitäten</t>
  </si>
  <si>
    <t>in Kaufkraftstandards (KKS)</t>
  </si>
  <si>
    <t xml:space="preserve">http://ec.europa.eu/eurostat/statistics-explained/index.php/Glossary:Gross_domestic_product_(GDP)/de
</t>
  </si>
  <si>
    <t>Nähere Informationen zum BIP je Einwohner zu Kaufkraftparitäten</t>
  </si>
  <si>
    <t>Öffentliches Defizit</t>
  </si>
  <si>
    <t>Öffentliches Defizit (Gesamtstaat)</t>
  </si>
  <si>
    <t>Der öffentliche Budgetsaldo (Finanzierungssaldo/net lending) des Gesamtstaates ist das Ergebnis der Gegenüberstellung der gesamten Staatseinnahmen und Staatsausgaben und wird für Vergleichszwecke in % des Bruttoinlandsproduktes (BIP) angegeben.</t>
  </si>
  <si>
    <t>http://ec.europa.eu/eurostat/statistics-explained/index.php/Government_finance_statistics/de</t>
  </si>
  <si>
    <t>Nähere Informationen zum Öffentlichen Defizit</t>
  </si>
  <si>
    <t>Haushaltseinkommen</t>
  </si>
  <si>
    <t>Haushalts-Äquivalenzeinkommen</t>
  </si>
  <si>
    <t>Das verfügbare Äquivalenzeinkommen ist das Gesamteinkommen eines Haushalts nach Steuern und anderen Abzügen, das für Ausgaben und Sparen zur Verfügung steht, geteilt durch die Zahl der Haushaltsmitglieder (umgerechnet in Erwachsenenäquivalente).</t>
  </si>
  <si>
    <t>Nähere Informationen zum Haushaltseinkommen</t>
  </si>
  <si>
    <t>Einkommensentwicklung</t>
  </si>
  <si>
    <t>Nähere Informationen zur Einkommensentwicklung</t>
  </si>
  <si>
    <t>Energieverbrauch</t>
  </si>
  <si>
    <t>Mio. Tonnen Rohöleinheiten</t>
  </si>
  <si>
    <t xml:space="preserve">http://ec.europa.eu/eurostat/statistics-explained/index.php/Glossary:Gross_inland_energy_consumption/de </t>
  </si>
  <si>
    <t>Nähere Informationen zum Energieverbrauch</t>
  </si>
  <si>
    <t>Beschäftigungsentwicklung</t>
  </si>
  <si>
    <t>Erwerbstätige</t>
  </si>
  <si>
    <t>Die Entwicklung der Erwerbstätigkeit zeigt die jährliche Veränderung der Zahl der Beschäftigten (Arbeitnehmer und Selbständige).</t>
  </si>
  <si>
    <t xml:space="preserve">http://ec.europa.eu/eurostat/statistics-explained/index.php/Glossary:Employment/de </t>
  </si>
  <si>
    <t>Nähere Informationen zur Beschäftigungsentwicklung</t>
  </si>
  <si>
    <t>Reale Warenexporte</t>
  </si>
  <si>
    <t xml:space="preserve">Die Entwicklung der Warenexporte wird durch die reale Betrachtung (Berechnung auf Basis von Exportmengen) von Preisentwicklungen bereinigt und gibt dadurch besser über die tatsächliche Exportperformance Bescheid. </t>
  </si>
  <si>
    <t>Nähere Informationen zur Exportentwicklung</t>
  </si>
  <si>
    <t>Fläche</t>
  </si>
  <si>
    <t>Die Fläche eines Landes ist seine gesamte Landfläche inklusive Inlandsgewässern wie Flüsse und Seen.</t>
  </si>
  <si>
    <t xml:space="preserve">http://ec.europa.eu/eurostat/statistics-explained/index.php/Land_cover,_land_use_and_landscape/de </t>
  </si>
  <si>
    <t>Nähere Informationen zur Fläche</t>
  </si>
  <si>
    <t>Forschungsquote</t>
  </si>
  <si>
    <t xml:space="preserve">http://ec.europa.eu/eurostat/web/science-technology-innovation/methodology
</t>
  </si>
  <si>
    <t>Fertilitätsrate</t>
  </si>
  <si>
    <t>Nähere Informationen zur Fertilitätsrate</t>
  </si>
  <si>
    <t>Gesundheitsausgaben</t>
  </si>
  <si>
    <t>Gesundheitsausgaben je Einwohner</t>
  </si>
  <si>
    <t>in KKS</t>
  </si>
  <si>
    <t xml:space="preserve">http://ec.europa.eu/eurostat/statistics-explained/index.php/Healthcare_statistics/de </t>
  </si>
  <si>
    <t>Nähere Informationen zu Gesundheitsausgaben</t>
  </si>
  <si>
    <t xml:space="preserve">Der harmonisierte Verbraucherpreisindizex (HVPI) misst die Preisentwicklung (Inflation) auf Verbraucherebene auf Basis eines harmonisierten Ansatzes und einheitlicher Definitionen. </t>
  </si>
  <si>
    <t xml:space="preserve">http://ec.europa.eu/eurostat/statistics-explained/index.php/Glossar:HVPI </t>
  </si>
  <si>
    <t>Nähere Informationen zu Verbraucherpreise (HVPI)</t>
  </si>
  <si>
    <t>Importquote</t>
  </si>
  <si>
    <t>Warenimporte</t>
  </si>
  <si>
    <t xml:space="preserve">Die Warenimporte (Wareneinfuhren) repräsentieren den Gesamtwert aller importierten Güter eines Jahres gemäß Außenhandelsstatistikund werden zu Vergleichzwecken zum BIP in Beziehung gesetzt.  </t>
  </si>
  <si>
    <t>Nähere Informationen zur Importquote</t>
  </si>
  <si>
    <t>Jugendliche Arbeitslose</t>
  </si>
  <si>
    <t>in % aller 15-24-Jährigen</t>
  </si>
  <si>
    <t xml:space="preserve">http://ec.europa.eu/eurostat/statistics-explained/index.php/Glossary:Youth_unemployment/de </t>
  </si>
  <si>
    <t>Die Konsumausgaben der privaten Haushalte umfassen die Ausgaben der gebietsansässigen privaten Haushalte für Waren und Dienstleistungen des Individualkonsums.</t>
  </si>
  <si>
    <t>Langzeitarbeitslose</t>
  </si>
  <si>
    <t>in % aller Arbeitslosen</t>
  </si>
  <si>
    <t>Die Langzeitarbeitslosenquote gibt den Anteil der Personen (in % aller Arbeitslosen) an, die mehr als 365 Tage durchgehend arbeitlos waren.</t>
  </si>
  <si>
    <t>http://www.oecd-ilibrary.org/sites/factbook-2013-en/07/02/02/index.html?itemId=/content/chapter/factbook-2013-58-en</t>
  </si>
  <si>
    <t>Nähere Informationen zur Langzeitarbeitslosigkeit</t>
  </si>
  <si>
    <t>Geburtenrate</t>
  </si>
  <si>
    <t>je 1.000 Einwohner</t>
  </si>
  <si>
    <t xml:space="preserve">Die Geburtenrate misst das Verhältnis zwischen der Zahl der jährlichen Lebendgeburten und der Bevölkerung (je 1.000 Einwohner). </t>
  </si>
  <si>
    <t xml:space="preserve">http://ec.europa.eu/eurostat/statistics-explained/index.php/Glossary:Birth/de </t>
  </si>
  <si>
    <t>Nähere Informationen zur Geburtenrate</t>
  </si>
  <si>
    <t>Lebenserwartung</t>
  </si>
  <si>
    <t>Lebenserwartung (bei der Geburt)</t>
  </si>
  <si>
    <t>in Jahren</t>
  </si>
  <si>
    <t>Die hier ausgewiesene Lebenserwartung ist die durchschnittliche Lebenserwartung (Frauen und Männer insgesamt) bei der Geburt .</t>
  </si>
  <si>
    <t xml:space="preserve">http://ec.europa.eu/eurostat/statistics-explained/index.php/Glossary:Life_expectancy/de </t>
  </si>
  <si>
    <t>Nähere Informationen zur Lebenserwartung</t>
  </si>
  <si>
    <t>Leistungsbilanzsaldo</t>
  </si>
  <si>
    <t xml:space="preserve">Der Leistungsbilanzsaldo (Leistungsbilanzüberschuss oder -defizit) ist die Summe der Salden der Teilbilanzen Warenhandel, Dienstleistungen, Ergänzungen zum Warenhandel, Primäreinkommen und laufende Übertragungen. </t>
  </si>
  <si>
    <t xml:space="preserve">http://ec.europa.eu/eurostat/statistics-explained/index.php/Glossary:Balance_of_payments/de </t>
  </si>
  <si>
    <t>Nähere Informationen zum Leistungsbilanzsaldo</t>
  </si>
  <si>
    <t>Lohnstückkostenentwicklung</t>
  </si>
  <si>
    <t>Lohnstückkosten</t>
  </si>
  <si>
    <t xml:space="preserve">http://stats.oecd.org/glossary/detail.asp?ID=2809 </t>
  </si>
  <si>
    <t>Nähere Informationen zur Lohnstückkostenentwicklung</t>
  </si>
  <si>
    <t>Selbständigenquote</t>
  </si>
  <si>
    <t>Selbständige (ohne LW)</t>
  </si>
  <si>
    <t>in % aller Erwerbstätigen</t>
  </si>
  <si>
    <t>Die Selbständigenquote (ohne Landwirtschaft) ist die Zahl der Selbständigen in % aller Erwerbstätigen aller Wirtschaftsbereiche (exklusive Landwirtschaft).</t>
  </si>
  <si>
    <t xml:space="preserve">http://ec.europa.eu/eurostat/statistics-explained/index.php/Glossary:Self-employed/de </t>
  </si>
  <si>
    <t>Nähere Informationen zur Selbständigenquote</t>
  </si>
  <si>
    <t>Sozialausgaben</t>
  </si>
  <si>
    <t>in Mrd. EUR</t>
  </si>
  <si>
    <t xml:space="preserve">http://ec.europa.eu/eurostat/statistics-explained/index.php/Glossary:European_system_of_integrated_social_protection_statistics_(ESSPROS)/de </t>
  </si>
  <si>
    <t>Nähere Informationen zu Sozialausgaben</t>
  </si>
  <si>
    <t>Sozialquote</t>
  </si>
  <si>
    <t>Nähere Informationen zur Sozialquote</t>
  </si>
  <si>
    <t>Schuldenstand (Gesamtstaat)</t>
  </si>
  <si>
    <t>Die Staatsverschuldung (public debt) ist die Verschuldung des Gesamtstaates (alle Gebietskörperschaften, Sozialversicherungsträger) und wird für Vergleichszwecke in % des Bruttoinlandsproduktes (BIP) angegeben.</t>
  </si>
  <si>
    <t xml:space="preserve">http://ec.europa.eu/eurostat/statistics-explained/index.php/Glossary:Government_debt/de
</t>
  </si>
  <si>
    <t>Touristennächtigungen (Ausländer)</t>
  </si>
  <si>
    <t>Als Ausländer-Touristennächtigung gilt jede Übernachtung, die ein ausländischer Tourismusgast in einem Beherbergungsbetrieb oder einer nicht gemieteten Unterkunft verbringt.</t>
  </si>
  <si>
    <t xml:space="preserve">http://ec.europa.eu/eurostat/statistics-explained/index.php/Glossary:Nights_spent/de </t>
  </si>
  <si>
    <t>Nähere Informationen zu Touristennächtigungen (Ausländer)</t>
  </si>
  <si>
    <t>Wirtschaftswachstum</t>
  </si>
  <si>
    <t>Reales BIP</t>
  </si>
  <si>
    <t>Die Entwicklung des realen BIP zeigt das preisbereinigte Zunahme der gesamtwirtschaftlichen Produktion pro Jahr und ermöglicht so einen Vergleich der tatsächlichen Wachstumsdynamik einzelner Länder.</t>
  </si>
  <si>
    <t>Nähere Informationen zum Wirtschaftswachstum</t>
  </si>
  <si>
    <t>Staatsausgabenquote</t>
  </si>
  <si>
    <t>Staatsausgaben (Gesamtstaat)</t>
  </si>
  <si>
    <t xml:space="preserve">http://ec.europa.eu/eurostat/statistics-explained/index.php/Glossary:Total_general_government_expenditure/de </t>
  </si>
  <si>
    <t>Nähere Informationen zur Staatsausgabenquote</t>
  </si>
  <si>
    <t>BIP</t>
  </si>
  <si>
    <t>Bruttoinlandsprodukt (BIP)</t>
  </si>
  <si>
    <t>Mrd. EUR</t>
  </si>
  <si>
    <t>Nähere Informationen zum BIP</t>
  </si>
  <si>
    <t>http://ec.europa.eu/eurostat/statistics-explained/index.php/Glossary:Gross_capital_formation/de</t>
  </si>
  <si>
    <t>Nähere Informationen zur Investitionsquote</t>
  </si>
  <si>
    <t>Exportquote</t>
  </si>
  <si>
    <t>Warenexporte</t>
  </si>
  <si>
    <t xml:space="preserve">Die Warenexporte (Warenausfuhren) repräsentieren den Gesamtwert aller exportierten Güter eines Jahres gemäß Außenhandelsstatistik und werden zu Vergleichzwecken zum BIP in Beziehung gesetzt. </t>
  </si>
  <si>
    <t>Nähere Informationen zur Exportquote</t>
  </si>
  <si>
    <t>CO2-Emissionen</t>
  </si>
  <si>
    <t>CO2-Emissionen je Einwohner</t>
  </si>
  <si>
    <t>in Tonnen</t>
  </si>
  <si>
    <t>Die hier ausgewiesene Umweltkennzahl zeigt die CO2-Emissionen pro Land in Tonnen je Einwohner.</t>
  </si>
  <si>
    <t xml:space="preserve">http://ec.europa.eu/eurostat/statistics-explained/index.php/Glossary:Greenhouse_gas_(GHG)/de </t>
  </si>
  <si>
    <t>Nähere Informationen zu CO2-Emissionen</t>
  </si>
  <si>
    <t>Die Abgabenquote ist definiert als Anteil der Steuereinnahmen und Sozialversicherungsbeiträge (Steuern insgesamt und tatsächliche Sozialbeiträge plus imputierte Sozialbeiträge abzüglich uneinbringlicher Steuern und Sozialbeiträge) am Bruttoinlandsprodukt (BIP).</t>
  </si>
  <si>
    <t>Die Arbeitslosenquote misst den Anteil der Arbeitslosen an den Erwerbspersonen. Arbeitslose werden gemäß Internationaler Arbeitsorganisation (ILO) definiert als Personen, die in der ohne Arbeit sind, kurzfristig zur Aufnahme einer Arbeit verfügbar sind und aktiv auf Arbeitssuche waren.</t>
  </si>
  <si>
    <t>Die gesamtwirtschaftliche Arbeitsproduktivität entspricht der Summe der produzierten Waren und Dienstleistungen in Relation zum Arbeitseinsatz. Die ausgewiesenen Zahlen stellen das Bruttoinlandsprodukt (BIP) je Erwerbstätigen in Kaufkraftstandards (KKS) dar. Durch die KKS-Umrechnung werden die Unterschiede in den Preisniveaus zwischen den Ländern ausgeblendet.</t>
  </si>
  <si>
    <t>Die Bevölkerung ist definiert als „ständige Wohnbevölkerung“, die der Zahl der Einwohner eines bestimmten Gebiets zum 1. Januar des betreffenden Jahres entspricht. Die durchschnittliche Bevölkerungszahl ist das arithmetische Mittel der Bevölkerungszahlen zum 1. Januar in zwei aufeinanderfolgenden Jahren.</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</si>
  <si>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Das BIP ist ein wichtiges Maß für den materiellen Wohlstand eines Landes.</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</si>
  <si>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Zur Abschätzung des durchschnittlichen Pro-Kopf-Wohlstandsniveaus wird BIP je Einwohner berechnet.</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</si>
  <si>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Durch die Darstellung in Kaufkraftstandards (KKS) werden die Unterschiede in den Preisniveaus zwischen den Ländern ausgeblendet.</t>
  </si>
  <si>
    <t>Der Energieverbrauch  ist definiert als energetischer Endverbrauch, welcher jene Energiemenge repräsentiert, die dem Verbraucher für die Umsetzung in Nutzenergie zur Verfügung gestellt wird (Raumheizung, Beleuchtung, usw.) und errechnet sich aus dem Bruttoinlandsverbrauch abzüglich Umwandlungverluste und abzüglich des Verbrauchs des Sektors Energie.</t>
  </si>
  <si>
    <t>Die Gesamtfertilitätrate (Fruchtbarkeitsziffer) ist definiert als die mittlere Anzahl lebend geborener Kinder, die eine Frau im Verlauf ihres Lebens gebären würde, wenn sie im Laufe ihres Gebärfähigkeitsalters den altersspezifischen Fruchtbarkeitsziffern der betreffenden Jahre entsprechen würde.</t>
  </si>
  <si>
    <t xml:space="preserve">Die Forschungsquote stellt die Ausgaben für Forschung und experimentelle Entwicklung (F&amp;E) in Beziehung zum Bruttoinlandsprodukt (BIP). Die F&amp;E-Ausgaben betreffen den Unternehmenssektor, den öffentlichen Sektor (Hochschulen etc.) und private gemeinnützige Institutionen. </t>
  </si>
  <si>
    <t>Die Gesamtausgaben für die Gesundheitsversorgung umfassen den Endverbrauch an Gesundheitswaren und -leistungen sowie die Kapitalinvestitionen in die Gesundheitsinfrastruktur. Dazu zählen alle öffentlichen und privater Ausgaben für medizinische Waren und Leistungen, für öffentliche Gesundheits- und Vorsorgeprogramme sowie Verwaltungsleistungen. Durch die Darstellung in Kaufkraftstandards (KKS) werden die Unterschiede in den Preisniveaus zwischen den Ländern ausgeblendet.</t>
  </si>
  <si>
    <t>Für die Berechnung der Lohnstückkosten werden die Arbeitskosten je Beschäftigten der Arbeitsproduktivität (Bruttoinlandsprodukt je Erwerbstätigen) gegenübergestellt. Aus der Entwicklung der Lohnstückkosten lässt sich schließen, wie sich die Arbeitskosten je Produkteinheit verändern.</t>
  </si>
  <si>
    <t>Die Staatsausgabenquote setzt die Ausgaben des Gesamtstaates in Beziehung zum Bruttoinlandsprodukt (BIP) und dient allgemein der groben Messung des Umfanges der staatlichen Aktivität im Rahmen der Gesamtwirtschaft („Staatsanteil“). Subsummiert werden die Ausgaben von Bund, Ländern und Gemeinden sowie der gesetzlichen Sozialversicherung.</t>
  </si>
  <si>
    <t>in 1.000 km²</t>
  </si>
  <si>
    <t>EU-Kommission</t>
  </si>
  <si>
    <t>EU-Kommission, OECD</t>
  </si>
  <si>
    <t>EU-Prognose</t>
  </si>
  <si>
    <t>Der Anteil der Bruttoanlageinvestitionen (Ausrüstungsinvestitionen, Bauinvestitionen und sonstige Anlagen) am Bruttoinlandsprodukt zeigt das Niveau der gesamtwirtschaftlichen Investitionstätigkeit. „Brutto“ bedeutet einschließlich der Abschreibungen.</t>
  </si>
  <si>
    <t>Albanien</t>
  </si>
  <si>
    <t>AL</t>
  </si>
  <si>
    <t>Ameco</t>
  </si>
  <si>
    <t>Arbeitsproduktivitaet je Beschaeftigten</t>
  </si>
  <si>
    <t>EU(28)=100</t>
  </si>
  <si>
    <t>EU-Kommission, IWF</t>
  </si>
  <si>
    <t>Arbeitskosten insgesamt</t>
  </si>
  <si>
    <t>http://ec.europa.eu/eurostat/cache/metadata/en/lc_lci_lev_esms.htm</t>
  </si>
  <si>
    <t>Das Niveau der Arbeitskosten ist definiert als Gesamtarbeitskosten dividiert durch die entsprechende Anzahl der geleisteten Arbeitsstunden der durchschnittlichen jährlichen Anzahl der Beschäftigten in Vollzeitäquivalente. Arbeitskosten decken Löhne und Gehälter (D11) und Lohnnebenkosten (Arbeitgeberbeiträge zuzüglich Steuern abzüglich Subventionen: D12+D4-D5) ab.</t>
  </si>
  <si>
    <t>EUPrognose</t>
  </si>
  <si>
    <t>Inflationsrate</t>
  </si>
  <si>
    <t>Ausgaben fuer Forschung und Entwicklung</t>
  </si>
  <si>
    <t>Ausgaben für Forschung und Entwicklung</t>
  </si>
  <si>
    <t>Inflationsrate (harmonisiert)</t>
  </si>
  <si>
    <t>ErsterWertvonQuelle</t>
  </si>
  <si>
    <t>ErsterWertvonVON</t>
  </si>
  <si>
    <t>LetzterWertvonBIS</t>
  </si>
  <si>
    <t>Eurostat, EU-Prognose</t>
  </si>
  <si>
    <t>Eurostat, US Census Bureau</t>
  </si>
  <si>
    <t>Mrd. Euro</t>
  </si>
  <si>
    <t>Mio. Euro</t>
  </si>
  <si>
    <t>Arbeitnehmerentgelt nominell je Stunde</t>
  </si>
  <si>
    <t>https://ec.europa.eu/eurostat/statistics-explained/index.php?title=Glossary:Compensation_of_employees</t>
  </si>
  <si>
    <t xml:space="preserve">Das Arbeitnehmerentgelt (zu jeweiligen Preisen) umfasst sämtliche Geld- und Sachleistungen, die von einem Arbeitgeber an einen Arbeitnehmer erbracht werden, und zwar als Entgelt für die von diesem im Darstellungszeitraum geleistete Arbeit. Das Arbeitnehmerentgelt besteht aus Löhnen und Gehältern sowie aus den Sozialbeiträgen der Arbeitgeber. Die Eingabedaten werden aus den offiziellen Übermittlungen der Volkswirtschaftlichen Gesamtrechnungen der Länder im Rahmen des ESVG-2010-Übermittlungsprogramms gewonnen. Die Daten werden in Mio. Landeswährung ausgedrückt. </t>
  </si>
  <si>
    <t>2010 = 100</t>
  </si>
  <si>
    <t>Index 2010 = 100</t>
  </si>
  <si>
    <t>EU27</t>
  </si>
  <si>
    <t>Eurostat, UNESCO</t>
  </si>
  <si>
    <t>2021</t>
  </si>
  <si>
    <t>EU(27)=100</t>
  </si>
  <si>
    <t>TJ</t>
  </si>
  <si>
    <t/>
  </si>
  <si>
    <t>2022</t>
  </si>
  <si>
    <t>2025</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</si>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</sst>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quot;€&quot;_-;\-* #,##0.00\ &quot;€&quot;_-;_-* &quot;-&quot;??\ &quot;€&quot;_-;_-@_-"/>
    <numFmt numFmtId="165" formatCode="_-* #,##0.0_-;\-* #,##0.0_-;_-* &quot;-&quot;??_-;_-@_-"/>
    <numFmt numFmtId="166" formatCode="#,##0.0"/>
    <numFmt numFmtId="167" formatCode="_(* #,##0_);_(* \(#,##0\);_(* &quot;-&quot;_);_(@_)"/>
    <numFmt numFmtId="168" formatCode="_(* #,##0.00_);_(* \(#,##0.00\);_(* &quot;-&quot;??_);_(@_)"/>
    <numFmt numFmtId="169" formatCode="_(&quot;$&quot;* #,##0.00_);_(&quot;$&quot;* \(#,##0.00\);_(&quot;$&quot;* &quot;-&quot;??_);_(@_)"/>
    <numFmt numFmtId="170" formatCode="_(&quot;$&quot;* #,##0_);_(&quot;$&quot;* \(#,##0\);_(&quot;$&quot;* &quot;-&quot;_);_(@_)"/>
  </numFmts>
  <fonts count="19" x14ac:knownFonts="1">
    <font>
      <sz val="10"/>
      <name val="Arial"/>
      <family val="2"/>
    </font>
    <font>
      <sz val="11"/>
      <color theme="1"/>
      <name val="Trebuchet MS"/>
      <family val="2"/>
    </font>
    <font>
      <sz val="10"/>
      <name val="Arial"/>
      <family val="2"/>
    </font>
    <font>
      <sz val="8"/>
      <name val="Arial"/>
      <family val="2"/>
    </font>
    <font>
      <sz val="10"/>
      <name val="Trebuchet MS"/>
      <family val="2"/>
    </font>
    <font>
      <b/>
      <sz val="11"/>
      <color rgb="FF375F91"/>
      <name val="Trebuchet MS"/>
      <family val="2"/>
    </font>
    <font>
      <b/>
      <sz val="12"/>
      <name val="Trebuchet MS"/>
      <family val="2"/>
    </font>
    <font>
      <sz val="10"/>
      <color indexed="8"/>
      <name val="Arial"/>
      <family val="2"/>
    </font>
    <font>
      <sz val="10"/>
      <color indexed="8"/>
      <name val="Trebuchet MS"/>
      <family val="2"/>
    </font>
    <font>
      <sz val="10"/>
      <color indexed="8"/>
      <name val="Arial"/>
      <family val="2"/>
    </font>
    <font>
      <sz val="10"/>
      <color theme="1"/>
      <name val="Trebuchet MS"/>
      <family val="2"/>
    </font>
    <font>
      <b/>
      <sz val="10"/>
      <name val="Trebuchet MS"/>
      <family val="2"/>
    </font>
    <font>
      <u/>
      <sz val="10"/>
      <color theme="10"/>
      <name val="Arial"/>
      <family val="2"/>
    </font>
    <font>
      <u/>
      <sz val="10"/>
      <color theme="10"/>
      <name val="Trebuchet MS"/>
      <family val="2"/>
    </font>
    <font>
      <b/>
      <sz val="10"/>
      <color rgb="FFFF0000"/>
      <name val="Trebuchet MS"/>
      <family val="2"/>
    </font>
    <font>
      <b/>
      <sz val="12"/>
      <color rgb="FFE20613"/>
      <name val="Trebuchet MS"/>
      <family val="2"/>
    </font>
    <font>
      <b/>
      <sz val="10"/>
      <color rgb="FFE20613"/>
      <name val="Trebuchet MS"/>
      <family val="2"/>
    </font>
    <font>
      <sz val="10"/>
      <color indexed="8"/>
      <name val="Arial"/>
    </font>
    <font>
      <sz val="11"/>
      <color indexed="8"/>
      <name val="Calibri"/>
    </font>
  </fonts>
  <fills count="4">
    <fill>
      <patternFill patternType="none"/>
    </fill>
    <fill>
      <patternFill patternType="gray125"/>
    </fill>
    <fill>
      <patternFill patternType="solid">
        <fgColor indexed="22"/>
        <bgColor indexed="0"/>
      </patternFill>
    </fill>
    <fill>
      <patternFill patternType="solid">
        <fgColor rgb="FFE6E6E6"/>
        <bgColor indexed="64"/>
      </patternFill>
    </fill>
  </fills>
  <borders count="8">
    <border>
      <left/>
      <right/>
      <top/>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2"/>
      </left>
      <right style="thin">
        <color indexed="22"/>
      </right>
      <top/>
      <bottom/>
      <diagonal/>
    </border>
    <border>
      <left/>
      <right/>
      <top/>
      <bottom style="thin">
        <color rgb="FFE20613"/>
      </bottom>
      <diagonal/>
    </border>
  </borders>
  <cellStyleXfs count="10">
    <xf numFmtId="0" fontId="0" fillId="0" borderId="0"/>
    <xf numFmtId="164" fontId="2" fillId="0" borderId="0" applyFont="0" applyFill="0" applyBorder="0" applyAlignment="0" applyProtection="0"/>
    <xf numFmtId="0" fontId="7" fillId="0" borderId="0"/>
    <xf numFmtId="43" fontId="2" fillId="0" borderId="0" applyFont="0" applyFill="0" applyBorder="0" applyAlignment="0" applyProtection="0"/>
    <xf numFmtId="0" fontId="1" fillId="0" borderId="0"/>
    <xf numFmtId="0" fontId="1" fillId="0" borderId="0"/>
    <xf numFmtId="0" fontId="9" fillId="0" borderId="0"/>
    <xf numFmtId="0" fontId="12" fillId="0" borderId="0" applyNumberFormat="0" applyFill="0" applyBorder="0" applyAlignment="0" applyProtection="0"/>
    <xf numFmtId="0" fontId="7" fillId="0" borderId="0"/>
    <xf numFmtId="0" fontId="17" fillId="0" borderId="0"/>
  </cellStyleXfs>
  <cellXfs count="57">
    <xf numFmtId="0" fontId="0" fillId="0" borderId="0" xfId="0"/>
    <xf numFmtId="0" fontId="4" fillId="0" borderId="0" xfId="0" applyFont="1" applyBorder="1"/>
    <xf numFmtId="0" fontId="8" fillId="2" borderId="2" xfId="2" applyFont="1" applyFill="1" applyBorder="1" applyAlignment="1">
      <alignment horizontal="center"/>
    </xf>
    <xf numFmtId="0" fontId="8" fillId="0" borderId="3" xfId="2" applyFont="1" applyFill="1" applyBorder="1" applyAlignment="1"/>
    <xf numFmtId="0" fontId="8" fillId="0" borderId="3" xfId="2" applyFont="1" applyFill="1" applyBorder="1" applyAlignment="1">
      <alignment horizontal="right"/>
    </xf>
    <xf numFmtId="0" fontId="2" fillId="0" borderId="0" xfId="0" applyFont="1"/>
    <xf numFmtId="0" fontId="8" fillId="2" borderId="2" xfId="6" applyFont="1" applyFill="1" applyBorder="1" applyAlignment="1">
      <alignment horizontal="center"/>
    </xf>
    <xf numFmtId="0" fontId="8" fillId="0" borderId="3" xfId="6" applyFont="1" applyFill="1" applyBorder="1" applyAlignment="1">
      <alignment wrapText="1"/>
    </xf>
    <xf numFmtId="0" fontId="4" fillId="0" borderId="0" xfId="0" applyFont="1" applyAlignment="1"/>
    <xf numFmtId="0" fontId="8" fillId="2" borderId="4" xfId="2" applyFont="1" applyFill="1" applyBorder="1" applyAlignment="1">
      <alignment horizontal="center"/>
    </xf>
    <xf numFmtId="0" fontId="10" fillId="0" borderId="0" xfId="4" applyFont="1"/>
    <xf numFmtId="165" fontId="8" fillId="2" borderId="5" xfId="3" applyNumberFormat="1" applyFont="1" applyFill="1" applyBorder="1" applyAlignment="1">
      <alignment horizontal="center"/>
    </xf>
    <xf numFmtId="165" fontId="8" fillId="0" borderId="3" xfId="3" applyNumberFormat="1" applyFont="1" applyFill="1" applyBorder="1" applyAlignment="1">
      <alignment horizontal="right"/>
    </xf>
    <xf numFmtId="165" fontId="0" fillId="0" borderId="0" xfId="3" applyNumberFormat="1" applyFont="1"/>
    <xf numFmtId="0" fontId="11" fillId="0" borderId="0" xfId="0" applyFont="1" applyBorder="1"/>
    <xf numFmtId="0" fontId="4" fillId="0" borderId="0" xfId="0" applyFont="1" applyBorder="1" applyAlignment="1">
      <alignment horizontal="right"/>
    </xf>
    <xf numFmtId="0" fontId="4" fillId="0" borderId="0" xfId="0" applyFont="1" applyBorder="1" applyAlignment="1">
      <alignment vertical="center" wrapText="1"/>
    </xf>
    <xf numFmtId="0" fontId="4" fillId="0" borderId="0" xfId="0" applyFont="1" applyBorder="1" applyAlignment="1">
      <alignment horizontal="center"/>
    </xf>
    <xf numFmtId="0" fontId="12" fillId="0" borderId="0" xfId="7" applyBorder="1"/>
    <xf numFmtId="0" fontId="8" fillId="0" borderId="6" xfId="6" applyFont="1" applyFill="1" applyBorder="1" applyAlignment="1">
      <alignment wrapText="1"/>
    </xf>
    <xf numFmtId="0" fontId="8" fillId="0" borderId="6" xfId="2" applyFont="1" applyFill="1" applyBorder="1" applyAlignment="1">
      <alignment horizontal="right"/>
    </xf>
    <xf numFmtId="0" fontId="8" fillId="2" borderId="2" xfId="8" applyFont="1" applyFill="1" applyBorder="1" applyAlignment="1">
      <alignment horizontal="center"/>
    </xf>
    <xf numFmtId="0" fontId="8" fillId="0" borderId="3" xfId="8" applyFont="1" applyFill="1" applyBorder="1" applyAlignment="1"/>
    <xf numFmtId="0" fontId="8" fillId="0" borderId="3" xfId="8" applyFont="1" applyFill="1" applyBorder="1" applyAlignment="1">
      <alignment horizontal="right"/>
    </xf>
    <xf numFmtId="0" fontId="4" fillId="0" borderId="0" xfId="0" applyFont="1" applyBorder="1" applyAlignment="1"/>
    <xf numFmtId="0" fontId="8" fillId="0" borderId="3" xfId="3" applyNumberFormat="1" applyFont="1" applyFill="1" applyBorder="1" applyAlignment="1">
      <alignment horizontal="right"/>
    </xf>
    <xf numFmtId="166" fontId="8" fillId="2" borderId="5" xfId="3" applyNumberFormat="1" applyFont="1" applyFill="1" applyBorder="1" applyAlignment="1">
      <alignment horizontal="center"/>
    </xf>
    <xf numFmtId="166" fontId="0" fillId="0" borderId="0" xfId="3" applyNumberFormat="1" applyFont="1"/>
    <xf numFmtId="0" fontId="14" fillId="0" borderId="0" xfId="0" applyFont="1" applyBorder="1" applyAlignment="1"/>
    <xf numFmtId="0" fontId="12" fillId="0" borderId="3" xfId="7" applyFill="1" applyBorder="1" applyAlignment="1"/>
    <xf numFmtId="0" fontId="18" fillId="2" borderId="2" xfId="9" applyFont="1" applyFill="1" applyBorder="1" applyAlignment="1">
      <alignment horizontal="center"/>
    </xf>
    <xf numFmtId="0" fontId="18" fillId="2" borderId="2" xfId="9" applyNumberFormat="1" applyFont="1" applyFill="1" applyBorder="1" applyAlignment="1">
      <alignment horizontal="center"/>
    </xf>
    <xf numFmtId="0" fontId="18" fillId="0" borderId="3" xfId="9" applyFont="1" applyFill="1" applyBorder="1" applyAlignment="1"/>
    <xf numFmtId="0" fontId="18" fillId="0" borderId="3" xfId="9" applyFont="1" applyFill="1" applyBorder="1" applyAlignment="1">
      <alignment horizontal="right"/>
    </xf>
    <xf numFmtId="0" fontId="17" fillId="0" borderId="0" xfId="9" applyAlignment="1"/>
    <xf numFmtId="0" fontId="4" fillId="3" borderId="0" xfId="0" applyFont="1" applyFill="1" applyBorder="1" applyProtection="1">
      <protection hidden="1"/>
    </xf>
    <xf numFmtId="0" fontId="4" fillId="0" borderId="1" xfId="0" applyFont="1" applyBorder="1" applyProtection="1">
      <protection hidden="1"/>
    </xf>
    <xf numFmtId="0" fontId="4" fillId="0" borderId="0" xfId="0" applyFont="1" applyProtection="1">
      <protection hidden="1"/>
    </xf>
    <xf numFmtId="0" fontId="6" fillId="3" borderId="0" xfId="0" applyFont="1" applyFill="1" applyBorder="1" applyProtection="1">
      <protection hidden="1"/>
    </xf>
    <xf numFmtId="0" fontId="6" fillId="3" borderId="0" xfId="0" applyFont="1" applyFill="1" applyBorder="1" applyAlignment="1" applyProtection="1">
      <protection hidden="1"/>
    </xf>
    <xf numFmtId="0" fontId="5" fillId="3" borderId="0" xfId="0" applyFont="1" applyFill="1" applyBorder="1" applyProtection="1">
      <protection hidden="1"/>
    </xf>
    <xf numFmtId="0" fontId="15" fillId="3" borderId="0" xfId="0" applyFont="1" applyFill="1" applyBorder="1" applyAlignment="1" applyProtection="1">
      <protection hidden="1"/>
    </xf>
    <xf numFmtId="0" fontId="16" fillId="3" borderId="0" xfId="0" applyFont="1" applyFill="1" applyBorder="1" applyAlignment="1" applyProtection="1">
      <alignment horizontal="center" vertical="top"/>
      <protection hidden="1"/>
    </xf>
    <xf numFmtId="0" fontId="4" fillId="3" borderId="0" xfId="0" applyFont="1" applyFill="1" applyBorder="1" applyAlignment="1" applyProtection="1">
      <alignment wrapText="1"/>
      <protection hidden="1"/>
    </xf>
    <xf numFmtId="0" fontId="11" fillId="3" borderId="7" xfId="0" applyFont="1" applyFill="1" applyBorder="1" applyProtection="1">
      <protection hidden="1"/>
    </xf>
    <xf numFmtId="0" fontId="4" fillId="3" borderId="7" xfId="0" applyFont="1" applyFill="1" applyBorder="1" applyProtection="1">
      <protection hidden="1"/>
    </xf>
    <xf numFmtId="0" fontId="16" fillId="3" borderId="7" xfId="0" applyFont="1" applyFill="1" applyBorder="1" applyAlignment="1" applyProtection="1">
      <alignment vertical="top"/>
      <protection hidden="1"/>
    </xf>
    <xf numFmtId="0" fontId="14" fillId="3" borderId="7" xfId="0" applyFont="1" applyFill="1" applyBorder="1" applyAlignment="1" applyProtection="1">
      <alignment vertical="top"/>
      <protection hidden="1"/>
    </xf>
    <xf numFmtId="0" fontId="4" fillId="3" borderId="7" xfId="0" applyFont="1" applyFill="1" applyBorder="1" applyAlignment="1" applyProtection="1">
      <alignment wrapText="1"/>
      <protection hidden="1"/>
    </xf>
    <xf numFmtId="0" fontId="4" fillId="0" borderId="0" xfId="0" applyFont="1" applyBorder="1" applyProtection="1">
      <protection hidden="1"/>
    </xf>
    <xf numFmtId="0" fontId="14" fillId="0" borderId="0" xfId="0" applyFont="1" applyBorder="1" applyAlignment="1" applyProtection="1">
      <alignment vertical="top"/>
      <protection hidden="1"/>
    </xf>
    <xf numFmtId="0" fontId="11" fillId="0" borderId="0" xfId="0" applyFont="1" applyBorder="1" applyProtection="1">
      <protection hidden="1"/>
    </xf>
    <xf numFmtId="0" fontId="12" fillId="0" borderId="0" xfId="7" applyBorder="1" applyAlignment="1" applyProtection="1">
      <alignment vertical="top"/>
      <protection hidden="1"/>
    </xf>
    <xf numFmtId="0" fontId="4" fillId="0" borderId="0" xfId="0" applyFont="1" applyBorder="1" applyAlignment="1" applyProtection="1">
      <alignment horizontal="left" vertical="top" wrapText="1"/>
      <protection hidden="1"/>
    </xf>
    <xf numFmtId="0" fontId="13" fillId="0" borderId="0" xfId="7" applyFont="1" applyBorder="1" applyAlignment="1" applyProtection="1">
      <alignment horizontal="left" vertical="top"/>
      <protection hidden="1"/>
    </xf>
    <xf numFmtId="0" fontId="4" fillId="0" borderId="0" xfId="0" applyFont="1" applyBorder="1" applyAlignment="1">
      <alignment horizontal="center"/>
    </xf>
    <xf numFmtId="0" fontId="18" fillId="0" borderId="3" xfId="9" quotePrefix="1" applyFont="1" applyFill="1" applyBorder="1" applyAlignment="1"/>
  </cellXfs>
  <cellStyles count="10">
    <cellStyle name="Euro" xfId="1" xr:uid="{00000000-0005-0000-0000-000000000000}"/>
    <cellStyle name="Komma" xfId="3" builtinId="3"/>
    <cellStyle name="Link" xfId="7" builtinId="8"/>
    <cellStyle name="Standard" xfId="0" builtinId="0"/>
    <cellStyle name="Standard 2" xfId="5" xr:uid="{00000000-0005-0000-0000-000004000000}"/>
    <cellStyle name="Standard 3" xfId="4" xr:uid="{00000000-0005-0000-0000-000005000000}"/>
    <cellStyle name="Standard_Daten" xfId="9" xr:uid="{31105B21-542B-41A5-AAC8-D5BF16F5247F}"/>
    <cellStyle name="Standard_Daten_Auswahl" xfId="6" xr:uid="{00000000-0005-0000-0000-000007000000}"/>
    <cellStyle name="Standard_Dropdown_1" xfId="8" xr:uid="{00000000-0005-0000-0000-000008000000}"/>
    <cellStyle name="Standard_Export" xfId="2" xr:uid="{00000000-0005-0000-0000-000009000000}"/>
  </cellStyles>
  <dxfs count="7">
    <dxf>
      <font>
        <strike val="0"/>
        <outline val="0"/>
        <shadow val="0"/>
        <u val="none"/>
        <vertAlign val="baseline"/>
        <sz val="10"/>
        <name val="Trebuchet MS"/>
        <scheme val="none"/>
      </font>
    </dxf>
    <dxf>
      <font>
        <strike val="0"/>
        <outline val="0"/>
        <shadow val="0"/>
        <u val="none"/>
        <vertAlign val="baseline"/>
        <sz val="10"/>
        <name val="Trebuchet MS"/>
        <scheme val="none"/>
      </font>
      <alignment horizontal="right" vertical="bottom" textRotation="0" wrapText="0" indent="0" justifyLastLine="0" shrinkToFit="0" readingOrder="0"/>
    </dxf>
    <dxf>
      <font>
        <strike val="0"/>
        <outline val="0"/>
        <shadow val="0"/>
        <u val="none"/>
        <vertAlign val="baseline"/>
        <sz val="10"/>
        <name val="Trebuchet MS"/>
        <scheme val="none"/>
      </font>
    </dxf>
    <dxf>
      <font>
        <strike val="0"/>
        <outline val="0"/>
        <shadow val="0"/>
        <u val="none"/>
        <vertAlign val="baseline"/>
        <sz val="10"/>
        <name val="Trebuchet MS"/>
        <scheme val="none"/>
      </font>
      <alignment horizontal="center" vertical="bottom" textRotation="0" wrapText="0" indent="0" justifyLastLine="0" shrinkToFit="0" readingOrder="0"/>
    </dxf>
    <dxf>
      <font>
        <b/>
        <i val="0"/>
      </font>
    </dxf>
    <dxf>
      <numFmt numFmtId="3" formatCode="#,##0"/>
    </dxf>
    <dxf>
      <numFmt numFmtId="166" formatCode="#,##0.0"/>
    </dxf>
  </dxfs>
  <tableStyles count="0" defaultTableStyle="TableStyleMedium9" defaultPivotStyle="PivotStyleLight16"/>
  <colors>
    <mruColors>
      <color rgb="FF999999"/>
      <color rgb="FF666666"/>
      <color rgb="FF808080"/>
      <color rgb="FFB3B3B3"/>
      <color rgb="FFA5A5A5"/>
      <color rgb="FFE6E6E6"/>
      <color rgb="FFFC8086"/>
      <color rgb="FFE20613"/>
      <color rgb="FFE6B4B4"/>
      <color rgb="FFFF61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[0]!Kartentitel_Landkarte</c:f>
          <c:strCache>
            <c:ptCount val="1"/>
            <c:pt idx="0">
              <c:v>Reales BIP 2023 - % zum Vorjahr</c:v>
            </c:pt>
          </c:strCache>
        </c:strRef>
      </c:tx>
      <c:layout>
        <c:manualLayout>
          <c:xMode val="edge"/>
          <c:yMode val="edge"/>
          <c:x val="0.22503141689203907"/>
          <c:y val="4.3011610026195794E-3"/>
        </c:manualLayout>
      </c:layout>
      <c:overlay val="1"/>
      <c:txPr>
        <a:bodyPr/>
        <a:lstStyle/>
        <a:p>
          <a:pPr>
            <a:defRPr sz="1400"/>
          </a:pPr>
          <a:endParaRPr lang="de-DE"/>
        </a:p>
      </c:txPr>
    </c:title>
    <c:autoTitleDeleted val="0"/>
    <c:plotArea>
      <c:layout>
        <c:manualLayout>
          <c:layoutTarget val="inner"/>
          <c:xMode val="edge"/>
          <c:yMode val="edge"/>
          <c:x val="0"/>
          <c:y val="4.2950481746220515E-2"/>
          <c:w val="0.99610051939853428"/>
          <c:h val="0.95704951825377949"/>
        </c:manualLayout>
      </c:layout>
      <c:bubbleChart>
        <c:varyColors val="0"/>
        <c:ser>
          <c:idx val="0"/>
          <c:order val="0"/>
          <c:tx>
            <c:strRef>
              <c:f>Daten_Jahr_Auswahl!$H$4</c:f>
              <c:strCache>
                <c:ptCount val="1"/>
                <c:pt idx="0">
                  <c:v>BG</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Daten_Jahr_Auswahl!$I$4</c:f>
              <c:numCache>
                <c:formatCode>General</c:formatCode>
                <c:ptCount val="1"/>
                <c:pt idx="0">
                  <c:v>6.52</c:v>
                </c:pt>
              </c:numCache>
            </c:numRef>
          </c:xVal>
          <c:yVal>
            <c:numRef>
              <c:f>Daten_Jahr_Auswahl!$J$4</c:f>
              <c:numCache>
                <c:formatCode>General</c:formatCode>
                <c:ptCount val="1"/>
                <c:pt idx="0">
                  <c:v>7100</c:v>
                </c:pt>
              </c:numCache>
            </c:numRef>
          </c:yVal>
          <c:bubbleSize>
            <c:numRef>
              <c:f>Daten_Jahr_Auswahl!$K$4</c:f>
              <c:numCache>
                <c:formatCode>_-* #,##0.0_-;\-* #,##0.0_-;_-* "-"??_-;_-@_-</c:formatCode>
                <c:ptCount val="1"/>
                <c:pt idx="0">
                  <c:v>2</c:v>
                </c:pt>
              </c:numCache>
            </c:numRef>
          </c:bubbleSize>
          <c:bubble3D val="0"/>
          <c:extLst>
            <c:ext xmlns:c16="http://schemas.microsoft.com/office/drawing/2014/chart" uri="{C3380CC4-5D6E-409C-BE32-E72D297353CC}">
              <c16:uniqueId val="{00000000-2AAF-41AF-BF67-BC6800A8414A}"/>
            </c:ext>
          </c:extLst>
        </c:ser>
        <c:ser>
          <c:idx val="2"/>
          <c:order val="1"/>
          <c:tx>
            <c:strRef>
              <c:f>Daten_Jahr_Auswahl!$H$5</c:f>
              <c:strCache>
                <c:ptCount val="1"/>
                <c:pt idx="0">
                  <c:v>DK</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Daten_Jahr_Auswahl!$I$5</c:f>
              <c:numCache>
                <c:formatCode>General</c:formatCode>
                <c:ptCount val="1"/>
                <c:pt idx="0">
                  <c:v>4.3999999999999995</c:v>
                </c:pt>
              </c:numCache>
            </c:numRef>
          </c:xVal>
          <c:yVal>
            <c:numRef>
              <c:f>Daten_Jahr_Auswahl!$J$5</c:f>
              <c:numCache>
                <c:formatCode>General</c:formatCode>
                <c:ptCount val="1"/>
                <c:pt idx="0">
                  <c:v>17750</c:v>
                </c:pt>
              </c:numCache>
            </c:numRef>
          </c:yVal>
          <c:bubbleSize>
            <c:numRef>
              <c:f>Daten_Jahr_Auswahl!$K$5</c:f>
              <c:numCache>
                <c:formatCode>_-* #,##0.0_-;\-* #,##0.0_-;_-* "-"??_-;_-@_-</c:formatCode>
                <c:ptCount val="1"/>
                <c:pt idx="0">
                  <c:v>0.5</c:v>
                </c:pt>
              </c:numCache>
            </c:numRef>
          </c:bubbleSize>
          <c:bubble3D val="0"/>
          <c:extLst>
            <c:ext xmlns:c16="http://schemas.microsoft.com/office/drawing/2014/chart" uri="{C3380CC4-5D6E-409C-BE32-E72D297353CC}">
              <c16:uniqueId val="{00000001-2AAF-41AF-BF67-BC6800A8414A}"/>
            </c:ext>
          </c:extLst>
        </c:ser>
        <c:ser>
          <c:idx val="3"/>
          <c:order val="2"/>
          <c:tx>
            <c:strRef>
              <c:f>Daten_Jahr_Auswahl!$H$6</c:f>
              <c:strCache>
                <c:ptCount val="1"/>
                <c:pt idx="0">
                  <c:v>DE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Daten_Jahr_Auswahl!$I$6</c:f>
              <c:numCache>
                <c:formatCode>General</c:formatCode>
                <c:ptCount val="1"/>
                <c:pt idx="0">
                  <c:v>4.55</c:v>
                </c:pt>
              </c:numCache>
            </c:numRef>
          </c:xVal>
          <c:yVal>
            <c:numRef>
              <c:f>Daten_Jahr_Auswahl!$J$6</c:f>
              <c:numCache>
                <c:formatCode>General</c:formatCode>
                <c:ptCount val="1"/>
                <c:pt idx="0">
                  <c:v>14000</c:v>
                </c:pt>
              </c:numCache>
            </c:numRef>
          </c:yVal>
          <c:bubbleSize>
            <c:numRef>
              <c:f>Daten_Jahr_Auswahl!$K$6</c:f>
              <c:numCache>
                <c:formatCode>_-* #,##0.0_-;\-* #,##0.0_-;_-* "-"??_-;_-@_-</c:formatCode>
                <c:ptCount val="1"/>
                <c:pt idx="0">
                  <c:v>-0.3</c:v>
                </c:pt>
              </c:numCache>
            </c:numRef>
          </c:bubbleSize>
          <c:bubble3D val="0"/>
          <c:extLst>
            <c:ext xmlns:c16="http://schemas.microsoft.com/office/drawing/2014/chart" uri="{C3380CC4-5D6E-409C-BE32-E72D297353CC}">
              <c16:uniqueId val="{00000002-2AAF-41AF-BF67-BC6800A8414A}"/>
            </c:ext>
          </c:extLst>
        </c:ser>
        <c:ser>
          <c:idx val="4"/>
          <c:order val="3"/>
          <c:tx>
            <c:strRef>
              <c:f>Daten_Jahr_Auswahl!$H$7</c:f>
              <c:strCache>
                <c:ptCount val="1"/>
                <c:pt idx="0">
                  <c:v>EE</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Daten_Jahr_Auswahl!$I$7</c:f>
              <c:numCache>
                <c:formatCode>General</c:formatCode>
                <c:ptCount val="1"/>
                <c:pt idx="0">
                  <c:v>6.65</c:v>
                </c:pt>
              </c:numCache>
            </c:numRef>
          </c:xVal>
          <c:yVal>
            <c:numRef>
              <c:f>Daten_Jahr_Auswahl!$J$7</c:f>
              <c:numCache>
                <c:formatCode>General</c:formatCode>
                <c:ptCount val="1"/>
                <c:pt idx="0">
                  <c:v>19750</c:v>
                </c:pt>
              </c:numCache>
            </c:numRef>
          </c:yVal>
          <c:bubbleSize>
            <c:numRef>
              <c:f>Daten_Jahr_Auswahl!$K$7</c:f>
              <c:numCache>
                <c:formatCode>_-* #,##0.0_-;\-* #,##0.0_-;_-* "-"??_-;_-@_-</c:formatCode>
                <c:ptCount val="1"/>
                <c:pt idx="0">
                  <c:v>-3.5</c:v>
                </c:pt>
              </c:numCache>
            </c:numRef>
          </c:bubbleSize>
          <c:bubble3D val="0"/>
          <c:extLst>
            <c:ext xmlns:c16="http://schemas.microsoft.com/office/drawing/2014/chart" uri="{C3380CC4-5D6E-409C-BE32-E72D297353CC}">
              <c16:uniqueId val="{00000003-2AAF-41AF-BF67-BC6800A8414A}"/>
            </c:ext>
          </c:extLst>
        </c:ser>
        <c:ser>
          <c:idx val="5"/>
          <c:order val="4"/>
          <c:tx>
            <c:strRef>
              <c:f>Daten_Jahr_Auswahl!$H$8</c:f>
              <c:strCache>
                <c:ptCount val="1"/>
                <c:pt idx="0">
                  <c:v>FI</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Daten_Jahr_Auswahl!$I$8</c:f>
              <c:numCache>
                <c:formatCode>General</c:formatCode>
                <c:ptCount val="1"/>
                <c:pt idx="0">
                  <c:v>6.65</c:v>
                </c:pt>
              </c:numCache>
            </c:numRef>
          </c:xVal>
          <c:yVal>
            <c:numRef>
              <c:f>Daten_Jahr_Auswahl!$J$8</c:f>
              <c:numCache>
                <c:formatCode>General</c:formatCode>
                <c:ptCount val="1"/>
                <c:pt idx="0">
                  <c:v>23500</c:v>
                </c:pt>
              </c:numCache>
            </c:numRef>
          </c:yVal>
          <c:bubbleSize>
            <c:numRef>
              <c:f>Daten_Jahr_Auswahl!$K$8</c:f>
              <c:numCache>
                <c:formatCode>_-* #,##0.0_-;\-* #,##0.0_-;_-* "-"??_-;_-@_-</c:formatCode>
                <c:ptCount val="1"/>
                <c:pt idx="0">
                  <c:v>-0.4</c:v>
                </c:pt>
              </c:numCache>
            </c:numRef>
          </c:bubbleSize>
          <c:bubble3D val="0"/>
          <c:extLst>
            <c:ext xmlns:c16="http://schemas.microsoft.com/office/drawing/2014/chart" uri="{C3380CC4-5D6E-409C-BE32-E72D297353CC}">
              <c16:uniqueId val="{00000004-2AAF-41AF-BF67-BC6800A8414A}"/>
            </c:ext>
          </c:extLst>
        </c:ser>
        <c:ser>
          <c:idx val="6"/>
          <c:order val="5"/>
          <c:tx>
            <c:strRef>
              <c:f>Daten_Jahr_Auswahl!$H$9</c:f>
              <c:strCache>
                <c:ptCount val="1"/>
                <c:pt idx="0">
                  <c:v>FR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Daten_Jahr_Auswahl!$I$9</c:f>
              <c:numCache>
                <c:formatCode>General</c:formatCode>
                <c:ptCount val="1"/>
                <c:pt idx="0">
                  <c:v>3.55</c:v>
                </c:pt>
              </c:numCache>
            </c:numRef>
          </c:xVal>
          <c:yVal>
            <c:numRef>
              <c:f>Daten_Jahr_Auswahl!$J$9</c:f>
              <c:numCache>
                <c:formatCode>General</c:formatCode>
                <c:ptCount val="1"/>
                <c:pt idx="0">
                  <c:v>10000</c:v>
                </c:pt>
              </c:numCache>
            </c:numRef>
          </c:yVal>
          <c:bubbleSize>
            <c:numRef>
              <c:f>Daten_Jahr_Auswahl!$K$9</c:f>
              <c:numCache>
                <c:formatCode>_-* #,##0.0_-;\-* #,##0.0_-;_-* "-"??_-;_-@_-</c:formatCode>
                <c:ptCount val="1"/>
                <c:pt idx="0">
                  <c:v>0.9</c:v>
                </c:pt>
              </c:numCache>
            </c:numRef>
          </c:bubbleSize>
          <c:bubble3D val="0"/>
          <c:extLst>
            <c:ext xmlns:c16="http://schemas.microsoft.com/office/drawing/2014/chart" uri="{C3380CC4-5D6E-409C-BE32-E72D297353CC}">
              <c16:uniqueId val="{00000005-2AAF-41AF-BF67-BC6800A8414A}"/>
            </c:ext>
          </c:extLst>
        </c:ser>
        <c:ser>
          <c:idx val="7"/>
          <c:order val="6"/>
          <c:tx>
            <c:strRef>
              <c:f>Daten_Jahr_Auswahl!$H$10</c:f>
              <c:strCache>
                <c:ptCount val="1"/>
                <c:pt idx="0">
                  <c:v>EL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Daten_Jahr_Auswahl!$I$10</c:f>
              <c:numCache>
                <c:formatCode>General</c:formatCode>
                <c:ptCount val="1"/>
                <c:pt idx="0">
                  <c:v>6.05</c:v>
                </c:pt>
              </c:numCache>
            </c:numRef>
          </c:xVal>
          <c:yVal>
            <c:numRef>
              <c:f>Daten_Jahr_Auswahl!$J$10</c:f>
              <c:numCache>
                <c:formatCode>General</c:formatCode>
                <c:ptCount val="1"/>
                <c:pt idx="0">
                  <c:v>4800</c:v>
                </c:pt>
              </c:numCache>
            </c:numRef>
          </c:yVal>
          <c:bubbleSize>
            <c:numRef>
              <c:f>Daten_Jahr_Auswahl!$K$10</c:f>
              <c:numCache>
                <c:formatCode>_-* #,##0.0_-;\-* #,##0.0_-;_-* "-"??_-;_-@_-</c:formatCode>
                <c:ptCount val="1"/>
                <c:pt idx="0">
                  <c:v>2.2000000000000002</c:v>
                </c:pt>
              </c:numCache>
            </c:numRef>
          </c:bubbleSize>
          <c:bubble3D val="0"/>
          <c:extLst>
            <c:ext xmlns:c16="http://schemas.microsoft.com/office/drawing/2014/chart" uri="{C3380CC4-5D6E-409C-BE32-E72D297353CC}">
              <c16:uniqueId val="{00000006-2AAF-41AF-BF67-BC6800A8414A}"/>
            </c:ext>
          </c:extLst>
        </c:ser>
        <c:ser>
          <c:idx val="8"/>
          <c:order val="7"/>
          <c:tx>
            <c:strRef>
              <c:f>Daten_Jahr_Auswahl!$H$11</c:f>
              <c:strCache>
                <c:ptCount val="1"/>
                <c:pt idx="0">
                  <c:v>IE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Daten_Jahr_Auswahl!$I$11</c:f>
              <c:numCache>
                <c:formatCode>General</c:formatCode>
                <c:ptCount val="1"/>
                <c:pt idx="0">
                  <c:v>2.17</c:v>
                </c:pt>
              </c:numCache>
            </c:numRef>
          </c:xVal>
          <c:yVal>
            <c:numRef>
              <c:f>Daten_Jahr_Auswahl!$J$11</c:f>
              <c:numCache>
                <c:formatCode>General</c:formatCode>
                <c:ptCount val="1"/>
                <c:pt idx="0">
                  <c:v>15500</c:v>
                </c:pt>
              </c:numCache>
            </c:numRef>
          </c:yVal>
          <c:bubbleSize>
            <c:numRef>
              <c:f>Daten_Jahr_Auswahl!$K$11</c:f>
              <c:numCache>
                <c:formatCode>_-* #,##0.0_-;\-* #,##0.0_-;_-* "-"??_-;_-@_-</c:formatCode>
                <c:ptCount val="1"/>
                <c:pt idx="0">
                  <c:v>-1.9</c:v>
                </c:pt>
              </c:numCache>
            </c:numRef>
          </c:bubbleSize>
          <c:bubble3D val="0"/>
          <c:extLst>
            <c:ext xmlns:c16="http://schemas.microsoft.com/office/drawing/2014/chart" uri="{C3380CC4-5D6E-409C-BE32-E72D297353CC}">
              <c16:uniqueId val="{00000007-2AAF-41AF-BF67-BC6800A8414A}"/>
            </c:ext>
          </c:extLst>
        </c:ser>
        <c:ser>
          <c:idx val="9"/>
          <c:order val="8"/>
          <c:tx>
            <c:strRef>
              <c:f>Daten_Jahr_Auswahl!$H$12</c:f>
              <c:strCache>
                <c:ptCount val="1"/>
                <c:pt idx="0">
                  <c:v>IS</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Daten_Jahr_Auswahl!$I$12</c:f>
              <c:numCache>
                <c:formatCode>General</c:formatCode>
                <c:ptCount val="1"/>
                <c:pt idx="0">
                  <c:v>0.8</c:v>
                </c:pt>
              </c:numCache>
            </c:numRef>
          </c:xVal>
          <c:yVal>
            <c:numRef>
              <c:f>Daten_Jahr_Auswahl!$J$12</c:f>
              <c:numCache>
                <c:formatCode>General</c:formatCode>
                <c:ptCount val="1"/>
                <c:pt idx="0">
                  <c:v>28000</c:v>
                </c:pt>
              </c:numCache>
            </c:numRef>
          </c:yVal>
          <c:bubbleSize>
            <c:numRef>
              <c:f>Daten_Jahr_Auswahl!$K$12</c:f>
              <c:numCache>
                <c:formatCode>_-* #,##0.0_-;\-* #,##0.0_-;_-* "-"??_-;_-@_-</c:formatCode>
                <c:ptCount val="1"/>
                <c:pt idx="0">
                  <c:v>0</c:v>
                </c:pt>
              </c:numCache>
            </c:numRef>
          </c:bubbleSize>
          <c:bubble3D val="0"/>
          <c:extLst>
            <c:ext xmlns:c16="http://schemas.microsoft.com/office/drawing/2014/chart" uri="{C3380CC4-5D6E-409C-BE32-E72D297353CC}">
              <c16:uniqueId val="{00000008-2AAF-41AF-BF67-BC6800A8414A}"/>
            </c:ext>
          </c:extLst>
        </c:ser>
        <c:ser>
          <c:idx val="10"/>
          <c:order val="9"/>
          <c:tx>
            <c:strRef>
              <c:f>Daten_Jahr_Auswahl!$H$13</c:f>
              <c:strCache>
                <c:ptCount val="1"/>
                <c:pt idx="0">
                  <c:v>IT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Daten_Jahr_Auswahl!$I$13</c:f>
              <c:numCache>
                <c:formatCode>General</c:formatCode>
                <c:ptCount val="1"/>
                <c:pt idx="0">
                  <c:v>4.75</c:v>
                </c:pt>
              </c:numCache>
            </c:numRef>
          </c:xVal>
          <c:yVal>
            <c:numRef>
              <c:f>Daten_Jahr_Auswahl!$J$13</c:f>
              <c:numCache>
                <c:formatCode>General</c:formatCode>
                <c:ptCount val="1"/>
                <c:pt idx="0">
                  <c:v>8000</c:v>
                </c:pt>
              </c:numCache>
            </c:numRef>
          </c:yVal>
          <c:bubbleSize>
            <c:numRef>
              <c:f>Daten_Jahr_Auswahl!$K$13</c:f>
              <c:numCache>
                <c:formatCode>_-* #,##0.0_-;\-* #,##0.0_-;_-* "-"??_-;_-@_-</c:formatCode>
                <c:ptCount val="1"/>
                <c:pt idx="0">
                  <c:v>0.6</c:v>
                </c:pt>
              </c:numCache>
            </c:numRef>
          </c:bubbleSize>
          <c:bubble3D val="0"/>
          <c:extLst>
            <c:ext xmlns:c16="http://schemas.microsoft.com/office/drawing/2014/chart" uri="{C3380CC4-5D6E-409C-BE32-E72D297353CC}">
              <c16:uniqueId val="{00000009-2AAF-41AF-BF67-BC6800A8414A}"/>
            </c:ext>
          </c:extLst>
        </c:ser>
        <c:ser>
          <c:idx val="11"/>
          <c:order val="10"/>
          <c:tx>
            <c:strRef>
              <c:f>Daten_Jahr_Auswahl!$H$14</c:f>
              <c:strCache>
                <c:ptCount val="1"/>
                <c:pt idx="0">
                  <c:v>HR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Daten_Jahr_Auswahl!$I$14</c:f>
              <c:numCache>
                <c:formatCode>General</c:formatCode>
                <c:ptCount val="1"/>
                <c:pt idx="0">
                  <c:v>5.45</c:v>
                </c:pt>
              </c:numCache>
            </c:numRef>
          </c:xVal>
          <c:yVal>
            <c:numRef>
              <c:f>Daten_Jahr_Auswahl!$J$14</c:f>
              <c:numCache>
                <c:formatCode>General</c:formatCode>
                <c:ptCount val="1"/>
                <c:pt idx="0">
                  <c:v>9500</c:v>
                </c:pt>
              </c:numCache>
            </c:numRef>
          </c:yVal>
          <c:bubbleSize>
            <c:numRef>
              <c:f>Daten_Jahr_Auswahl!$K$14</c:f>
              <c:numCache>
                <c:formatCode>_-* #,##0.0_-;\-* #,##0.0_-;_-* "-"??_-;_-@_-</c:formatCode>
                <c:ptCount val="1"/>
                <c:pt idx="0">
                  <c:v>2.6</c:v>
                </c:pt>
              </c:numCache>
            </c:numRef>
          </c:bubbleSize>
          <c:bubble3D val="0"/>
          <c:extLst>
            <c:ext xmlns:c16="http://schemas.microsoft.com/office/drawing/2014/chart" uri="{C3380CC4-5D6E-409C-BE32-E72D297353CC}">
              <c16:uniqueId val="{0000000A-2AAF-41AF-BF67-BC6800A8414A}"/>
            </c:ext>
          </c:extLst>
        </c:ser>
        <c:ser>
          <c:idx val="12"/>
          <c:order val="11"/>
          <c:tx>
            <c:strRef>
              <c:f>Daten_Jahr_Auswahl!$H$15</c:f>
              <c:strCache>
                <c:ptCount val="1"/>
                <c:pt idx="0">
                  <c:v>LT</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Daten_Jahr_Auswahl!$I$15</c:f>
              <c:numCache>
                <c:formatCode>General</c:formatCode>
                <c:ptCount val="1"/>
                <c:pt idx="0">
                  <c:v>6.35</c:v>
                </c:pt>
              </c:numCache>
            </c:numRef>
          </c:xVal>
          <c:yVal>
            <c:numRef>
              <c:f>Daten_Jahr_Auswahl!$J$15</c:f>
              <c:numCache>
                <c:formatCode>General</c:formatCode>
                <c:ptCount val="1"/>
                <c:pt idx="0">
                  <c:v>17000</c:v>
                </c:pt>
              </c:numCache>
            </c:numRef>
          </c:yVal>
          <c:bubbleSize>
            <c:numRef>
              <c:f>Daten_Jahr_Auswahl!$K$15</c:f>
              <c:numCache>
                <c:formatCode>_-* #,##0.0_-;\-* #,##0.0_-;_-* "-"??_-;_-@_-</c:formatCode>
                <c:ptCount val="1"/>
                <c:pt idx="0">
                  <c:v>-0.6</c:v>
                </c:pt>
              </c:numCache>
            </c:numRef>
          </c:bubbleSize>
          <c:bubble3D val="0"/>
          <c:extLst>
            <c:ext xmlns:c16="http://schemas.microsoft.com/office/drawing/2014/chart" uri="{C3380CC4-5D6E-409C-BE32-E72D297353CC}">
              <c16:uniqueId val="{0000000B-2AAF-41AF-BF67-BC6800A8414A}"/>
            </c:ext>
          </c:extLst>
        </c:ser>
        <c:ser>
          <c:idx val="13"/>
          <c:order val="12"/>
          <c:tx>
            <c:strRef>
              <c:f>Daten_Jahr_Auswahl!$H$16</c:f>
              <c:strCache>
                <c:ptCount val="1"/>
                <c:pt idx="0">
                  <c:v>LV</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Daten_Jahr_Auswahl!$I$16</c:f>
              <c:numCache>
                <c:formatCode>General</c:formatCode>
                <c:ptCount val="1"/>
                <c:pt idx="0">
                  <c:v>6.55</c:v>
                </c:pt>
              </c:numCache>
            </c:numRef>
          </c:xVal>
          <c:yVal>
            <c:numRef>
              <c:f>Daten_Jahr_Auswahl!$J$16</c:f>
              <c:numCache>
                <c:formatCode>General</c:formatCode>
                <c:ptCount val="1"/>
                <c:pt idx="0">
                  <c:v>18500</c:v>
                </c:pt>
              </c:numCache>
            </c:numRef>
          </c:yVal>
          <c:bubbleSize>
            <c:numRef>
              <c:f>Daten_Jahr_Auswahl!$K$16</c:f>
              <c:numCache>
                <c:formatCode>_-* #,##0.0_-;\-* #,##0.0_-;_-* "-"??_-;_-@_-</c:formatCode>
                <c:ptCount val="1"/>
                <c:pt idx="0">
                  <c:v>-0.3</c:v>
                </c:pt>
              </c:numCache>
            </c:numRef>
          </c:bubbleSize>
          <c:bubble3D val="0"/>
          <c:extLst>
            <c:ext xmlns:c16="http://schemas.microsoft.com/office/drawing/2014/chart" uri="{C3380CC4-5D6E-409C-BE32-E72D297353CC}">
              <c16:uniqueId val="{0000000C-2AAF-41AF-BF67-BC6800A8414A}"/>
            </c:ext>
          </c:extLst>
        </c:ser>
        <c:ser>
          <c:idx val="14"/>
          <c:order val="13"/>
          <c:tx>
            <c:strRef>
              <c:f>Daten_Jahr_Auswahl!$H$17</c:f>
              <c:strCache>
                <c:ptCount val="1"/>
                <c:pt idx="0">
                  <c:v>LU</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Daten_Jahr_Auswahl!$I$17</c:f>
              <c:numCache>
                <c:formatCode>General</c:formatCode>
                <c:ptCount val="1"/>
                <c:pt idx="0">
                  <c:v>4.0149999999999997</c:v>
                </c:pt>
              </c:numCache>
            </c:numRef>
          </c:xVal>
          <c:yVal>
            <c:numRef>
              <c:f>Daten_Jahr_Auswahl!$J$17</c:f>
              <c:numCache>
                <c:formatCode>General</c:formatCode>
                <c:ptCount val="1"/>
                <c:pt idx="0">
                  <c:v>12800</c:v>
                </c:pt>
              </c:numCache>
            </c:numRef>
          </c:yVal>
          <c:bubbleSize>
            <c:numRef>
              <c:f>Daten_Jahr_Auswahl!$K$17</c:f>
              <c:numCache>
                <c:formatCode>_-* #,##0.0_-;\-* #,##0.0_-;_-* "-"??_-;_-@_-</c:formatCode>
                <c:ptCount val="1"/>
                <c:pt idx="0">
                  <c:v>-0.8</c:v>
                </c:pt>
              </c:numCache>
            </c:numRef>
          </c:bubbleSize>
          <c:bubble3D val="0"/>
          <c:extLst>
            <c:ext xmlns:c16="http://schemas.microsoft.com/office/drawing/2014/chart" uri="{C3380CC4-5D6E-409C-BE32-E72D297353CC}">
              <c16:uniqueId val="{0000000D-2AAF-41AF-BF67-BC6800A8414A}"/>
            </c:ext>
          </c:extLst>
        </c:ser>
        <c:ser>
          <c:idx val="15"/>
          <c:order val="14"/>
          <c:tx>
            <c:strRef>
              <c:f>Daten_Jahr_Auswahl!$H$18</c:f>
              <c:strCache>
                <c:ptCount val="1"/>
                <c:pt idx="0">
                  <c:v>MT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Daten_Jahr_Auswahl!$I$18</c:f>
              <c:numCache>
                <c:formatCode>General</c:formatCode>
                <c:ptCount val="1"/>
                <c:pt idx="0">
                  <c:v>5.0750000000000002</c:v>
                </c:pt>
              </c:numCache>
            </c:numRef>
          </c:xVal>
          <c:yVal>
            <c:numRef>
              <c:f>Daten_Jahr_Auswahl!$J$18</c:f>
              <c:numCache>
                <c:formatCode>General</c:formatCode>
                <c:ptCount val="1"/>
                <c:pt idx="0">
                  <c:v>1600</c:v>
                </c:pt>
              </c:numCache>
            </c:numRef>
          </c:yVal>
          <c:bubbleSize>
            <c:numRef>
              <c:f>Daten_Jahr_Auswahl!$K$18</c:f>
              <c:numCache>
                <c:formatCode>_-* #,##0.0_-;\-* #,##0.0_-;_-* "-"??_-;_-@_-</c:formatCode>
                <c:ptCount val="1"/>
                <c:pt idx="0">
                  <c:v>6.1</c:v>
                </c:pt>
              </c:numCache>
            </c:numRef>
          </c:bubbleSize>
          <c:bubble3D val="0"/>
          <c:extLst>
            <c:ext xmlns:c16="http://schemas.microsoft.com/office/drawing/2014/chart" uri="{C3380CC4-5D6E-409C-BE32-E72D297353CC}">
              <c16:uniqueId val="{0000000E-2AAF-41AF-BF67-BC6800A8414A}"/>
            </c:ext>
          </c:extLst>
        </c:ser>
        <c:ser>
          <c:idx val="16"/>
          <c:order val="15"/>
          <c:tx>
            <c:strRef>
              <c:f>Daten_Jahr_Auswahl!$H$19</c:f>
              <c:strCache>
                <c:ptCount val="1"/>
                <c:pt idx="0">
                  <c:v>MK</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Daten_Jahr_Auswahl!$I$19</c:f>
              <c:numCache>
                <c:formatCode>General</c:formatCode>
                <c:ptCount val="1"/>
                <c:pt idx="0">
                  <c:v>6.02</c:v>
                </c:pt>
              </c:numCache>
            </c:numRef>
          </c:xVal>
          <c:yVal>
            <c:numRef>
              <c:f>Daten_Jahr_Auswahl!$J$19</c:f>
              <c:numCache>
                <c:formatCode>General</c:formatCode>
                <c:ptCount val="1"/>
                <c:pt idx="0">
                  <c:v>6150</c:v>
                </c:pt>
              </c:numCache>
            </c:numRef>
          </c:yVal>
          <c:bubbleSize>
            <c:numRef>
              <c:f>Daten_Jahr_Auswahl!$K$19</c:f>
              <c:numCache>
                <c:formatCode>_-* #,##0.0_-;\-* #,##0.0_-;_-* "-"??_-;_-@_-</c:formatCode>
                <c:ptCount val="1"/>
                <c:pt idx="0">
                  <c:v>0</c:v>
                </c:pt>
              </c:numCache>
            </c:numRef>
          </c:bubbleSize>
          <c:bubble3D val="0"/>
          <c:extLst>
            <c:ext xmlns:c16="http://schemas.microsoft.com/office/drawing/2014/chart" uri="{C3380CC4-5D6E-409C-BE32-E72D297353CC}">
              <c16:uniqueId val="{0000000F-2AAF-41AF-BF67-BC6800A8414A}"/>
            </c:ext>
          </c:extLst>
        </c:ser>
        <c:ser>
          <c:idx val="17"/>
          <c:order val="16"/>
          <c:tx>
            <c:strRef>
              <c:f>Daten_Jahr_Auswahl!$H$20</c:f>
              <c:strCache>
                <c:ptCount val="1"/>
                <c:pt idx="0">
                  <c:v>ME</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Daten_Jahr_Auswahl!$I$20</c:f>
              <c:numCache>
                <c:formatCode>General</c:formatCode>
                <c:ptCount val="1"/>
                <c:pt idx="0">
                  <c:v>5.68</c:v>
                </c:pt>
              </c:numCache>
            </c:numRef>
          </c:xVal>
          <c:yVal>
            <c:numRef>
              <c:f>Daten_Jahr_Auswahl!$J$20</c:f>
              <c:numCache>
                <c:formatCode>General</c:formatCode>
                <c:ptCount val="1"/>
                <c:pt idx="0">
                  <c:v>7000</c:v>
                </c:pt>
              </c:numCache>
            </c:numRef>
          </c:yVal>
          <c:bubbleSize>
            <c:numRef>
              <c:f>Daten_Jahr_Auswahl!$K$20</c:f>
              <c:numCache>
                <c:formatCode>_-* #,##0.0_-;\-* #,##0.0_-;_-* "-"??_-;_-@_-</c:formatCode>
                <c:ptCount val="1"/>
                <c:pt idx="0">
                  <c:v>0</c:v>
                </c:pt>
              </c:numCache>
            </c:numRef>
          </c:bubbleSize>
          <c:bubble3D val="0"/>
          <c:extLst>
            <c:ext xmlns:c16="http://schemas.microsoft.com/office/drawing/2014/chart" uri="{C3380CC4-5D6E-409C-BE32-E72D297353CC}">
              <c16:uniqueId val="{00000010-2AAF-41AF-BF67-BC6800A8414A}"/>
            </c:ext>
          </c:extLst>
        </c:ser>
        <c:ser>
          <c:idx val="18"/>
          <c:order val="17"/>
          <c:tx>
            <c:strRef>
              <c:f>Daten_Jahr_Auswahl!$H$21</c:f>
              <c:strCache>
                <c:ptCount val="1"/>
                <c:pt idx="0">
                  <c:v>NL</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Daten_Jahr_Auswahl!$I$21</c:f>
              <c:numCache>
                <c:formatCode>General</c:formatCode>
                <c:ptCount val="1"/>
                <c:pt idx="0">
                  <c:v>3.9499999999999997</c:v>
                </c:pt>
              </c:numCache>
            </c:numRef>
          </c:xVal>
          <c:yVal>
            <c:numRef>
              <c:f>Daten_Jahr_Auswahl!$J$21</c:f>
              <c:numCache>
                <c:formatCode>General</c:formatCode>
                <c:ptCount val="1"/>
                <c:pt idx="0">
                  <c:v>15000</c:v>
                </c:pt>
              </c:numCache>
            </c:numRef>
          </c:yVal>
          <c:bubbleSize>
            <c:numRef>
              <c:f>Daten_Jahr_Auswahl!$K$21</c:f>
              <c:numCache>
                <c:formatCode>_-* #,##0.0_-;\-* #,##0.0_-;_-* "-"??_-;_-@_-</c:formatCode>
                <c:ptCount val="1"/>
                <c:pt idx="0">
                  <c:v>0.2</c:v>
                </c:pt>
              </c:numCache>
            </c:numRef>
          </c:bubbleSize>
          <c:bubble3D val="0"/>
          <c:extLst>
            <c:ext xmlns:c16="http://schemas.microsoft.com/office/drawing/2014/chart" uri="{C3380CC4-5D6E-409C-BE32-E72D297353CC}">
              <c16:uniqueId val="{00000011-2AAF-41AF-BF67-BC6800A8414A}"/>
            </c:ext>
          </c:extLst>
        </c:ser>
        <c:ser>
          <c:idx val="19"/>
          <c:order val="18"/>
          <c:tx>
            <c:strRef>
              <c:f>Daten_Jahr_Auswahl!$H$22</c:f>
              <c:strCache>
                <c:ptCount val="1"/>
                <c:pt idx="0">
                  <c:v>NO</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trendline>
            <c:trendlineType val="linear"/>
            <c:dispRSqr val="0"/>
            <c:dispEq val="0"/>
          </c:trendline>
          <c:xVal>
            <c:numRef>
              <c:f>Daten_Jahr_Auswahl!$I$22</c:f>
              <c:numCache>
                <c:formatCode>General</c:formatCode>
                <c:ptCount val="1"/>
                <c:pt idx="0">
                  <c:v>4.3499999999999996</c:v>
                </c:pt>
              </c:numCache>
            </c:numRef>
          </c:xVal>
          <c:yVal>
            <c:numRef>
              <c:f>Daten_Jahr_Auswahl!$J$22</c:f>
              <c:numCache>
                <c:formatCode>General</c:formatCode>
                <c:ptCount val="1"/>
                <c:pt idx="0">
                  <c:v>24000</c:v>
                </c:pt>
              </c:numCache>
            </c:numRef>
          </c:yVal>
          <c:bubbleSize>
            <c:numRef>
              <c:f>Daten_Jahr_Auswahl!$K$22</c:f>
              <c:numCache>
                <c:formatCode>_-* #,##0.0_-;\-* #,##0.0_-;_-* "-"??_-;_-@_-</c:formatCode>
                <c:ptCount val="1"/>
                <c:pt idx="0">
                  <c:v>0</c:v>
                </c:pt>
              </c:numCache>
            </c:numRef>
          </c:bubbleSize>
          <c:bubble3D val="0"/>
          <c:extLst>
            <c:ext xmlns:c16="http://schemas.microsoft.com/office/drawing/2014/chart" uri="{C3380CC4-5D6E-409C-BE32-E72D297353CC}">
              <c16:uniqueId val="{00000012-2AAF-41AF-BF67-BC6800A8414A}"/>
            </c:ext>
          </c:extLst>
        </c:ser>
        <c:ser>
          <c:idx val="21"/>
          <c:order val="19"/>
          <c:tx>
            <c:strRef>
              <c:f>Daten_Jahr_Auswahl!$H$24</c:f>
              <c:strCache>
                <c:ptCount val="1"/>
                <c:pt idx="0">
                  <c:v>PL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Daten_Jahr_Auswahl!$I$24</c:f>
              <c:numCache>
                <c:formatCode>General</c:formatCode>
                <c:ptCount val="1"/>
                <c:pt idx="0">
                  <c:v>5.6499999999999995</c:v>
                </c:pt>
              </c:numCache>
            </c:numRef>
          </c:xVal>
          <c:yVal>
            <c:numRef>
              <c:f>Daten_Jahr_Auswahl!$J$24</c:f>
              <c:numCache>
                <c:formatCode>General</c:formatCode>
                <c:ptCount val="1"/>
                <c:pt idx="0">
                  <c:v>14700</c:v>
                </c:pt>
              </c:numCache>
            </c:numRef>
          </c:yVal>
          <c:bubbleSize>
            <c:numRef>
              <c:f>Daten_Jahr_Auswahl!$K$24</c:f>
              <c:numCache>
                <c:formatCode>_-* #,##0.0_-;\-* #,##0.0_-;_-* "-"??_-;_-@_-</c:formatCode>
                <c:ptCount val="1"/>
                <c:pt idx="0">
                  <c:v>0.2</c:v>
                </c:pt>
              </c:numCache>
            </c:numRef>
          </c:bubbleSize>
          <c:bubble3D val="0"/>
          <c:extLst>
            <c:ext xmlns:c16="http://schemas.microsoft.com/office/drawing/2014/chart" uri="{C3380CC4-5D6E-409C-BE32-E72D297353CC}">
              <c16:uniqueId val="{00000013-2AAF-41AF-BF67-BC6800A8414A}"/>
            </c:ext>
          </c:extLst>
        </c:ser>
        <c:ser>
          <c:idx val="22"/>
          <c:order val="20"/>
          <c:tx>
            <c:strRef>
              <c:f>Daten_Jahr_Auswahl!$H$25</c:f>
              <c:strCache>
                <c:ptCount val="1"/>
                <c:pt idx="0">
                  <c:v>PT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Daten_Jahr_Auswahl!$I$25</c:f>
              <c:numCache>
                <c:formatCode>General</c:formatCode>
                <c:ptCount val="1"/>
                <c:pt idx="0">
                  <c:v>2.15</c:v>
                </c:pt>
              </c:numCache>
            </c:numRef>
          </c:xVal>
          <c:yVal>
            <c:numRef>
              <c:f>Daten_Jahr_Auswahl!$J$25</c:f>
              <c:numCache>
                <c:formatCode>General</c:formatCode>
                <c:ptCount val="1"/>
                <c:pt idx="0">
                  <c:v>4400</c:v>
                </c:pt>
              </c:numCache>
            </c:numRef>
          </c:yVal>
          <c:bubbleSize>
            <c:numRef>
              <c:f>Daten_Jahr_Auswahl!$K$25</c:f>
              <c:numCache>
                <c:formatCode>_-* #,##0.0_-;\-* #,##0.0_-;_-* "-"??_-;_-@_-</c:formatCode>
                <c:ptCount val="1"/>
                <c:pt idx="0">
                  <c:v>2.2999999999999998</c:v>
                </c:pt>
              </c:numCache>
            </c:numRef>
          </c:bubbleSize>
          <c:bubble3D val="0"/>
          <c:extLst>
            <c:ext xmlns:c16="http://schemas.microsoft.com/office/drawing/2014/chart" uri="{C3380CC4-5D6E-409C-BE32-E72D297353CC}">
              <c16:uniqueId val="{00000014-2AAF-41AF-BF67-BC6800A8414A}"/>
            </c:ext>
          </c:extLst>
        </c:ser>
        <c:ser>
          <c:idx val="23"/>
          <c:order val="21"/>
          <c:tx>
            <c:strRef>
              <c:f>Daten_Jahr_Auswahl!$H$26</c:f>
              <c:strCache>
                <c:ptCount val="1"/>
                <c:pt idx="0">
                  <c:v>RO</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Daten_Jahr_Auswahl!$I$26</c:f>
              <c:numCache>
                <c:formatCode>General</c:formatCode>
                <c:ptCount val="1"/>
                <c:pt idx="0">
                  <c:v>6.5</c:v>
                </c:pt>
              </c:numCache>
            </c:numRef>
          </c:xVal>
          <c:yVal>
            <c:numRef>
              <c:f>Daten_Jahr_Auswahl!$J$26</c:f>
              <c:numCache>
                <c:formatCode>General</c:formatCode>
                <c:ptCount val="1"/>
                <c:pt idx="0">
                  <c:v>9750</c:v>
                </c:pt>
              </c:numCache>
            </c:numRef>
          </c:yVal>
          <c:bubbleSize>
            <c:numRef>
              <c:f>Daten_Jahr_Auswahl!$K$26</c:f>
              <c:numCache>
                <c:formatCode>_-* #,##0.0_-;\-* #,##0.0_-;_-* "-"??_-;_-@_-</c:formatCode>
                <c:ptCount val="1"/>
                <c:pt idx="0">
                  <c:v>1.8</c:v>
                </c:pt>
              </c:numCache>
            </c:numRef>
          </c:bubbleSize>
          <c:bubble3D val="0"/>
          <c:extLst>
            <c:ext xmlns:c16="http://schemas.microsoft.com/office/drawing/2014/chart" uri="{C3380CC4-5D6E-409C-BE32-E72D297353CC}">
              <c16:uniqueId val="{00000015-2AAF-41AF-BF67-BC6800A8414A}"/>
            </c:ext>
          </c:extLst>
        </c:ser>
        <c:ser>
          <c:idx val="24"/>
          <c:order val="22"/>
          <c:tx>
            <c:strRef>
              <c:f>Daten_Jahr_Auswahl!$H$27</c:f>
              <c:strCache>
                <c:ptCount val="1"/>
                <c:pt idx="0">
                  <c:v>SE</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Daten_Jahr_Auswahl!$I$27</c:f>
              <c:numCache>
                <c:formatCode>General</c:formatCode>
                <c:ptCount val="1"/>
                <c:pt idx="0">
                  <c:v>5.2</c:v>
                </c:pt>
              </c:numCache>
            </c:numRef>
          </c:xVal>
          <c:yVal>
            <c:numRef>
              <c:f>Daten_Jahr_Auswahl!$J$27</c:f>
              <c:numCache>
                <c:formatCode>General</c:formatCode>
                <c:ptCount val="1"/>
                <c:pt idx="0">
                  <c:v>22000</c:v>
                </c:pt>
              </c:numCache>
            </c:numRef>
          </c:yVal>
          <c:bubbleSize>
            <c:numRef>
              <c:f>Daten_Jahr_Auswahl!$K$27</c:f>
              <c:numCache>
                <c:formatCode>_-* #,##0.0_-;\-* #,##0.0_-;_-* "-"??_-;_-@_-</c:formatCode>
                <c:ptCount val="1"/>
                <c:pt idx="0">
                  <c:v>-0.1</c:v>
                </c:pt>
              </c:numCache>
            </c:numRef>
          </c:bubbleSize>
          <c:bubble3D val="0"/>
          <c:extLst>
            <c:ext xmlns:c16="http://schemas.microsoft.com/office/drawing/2014/chart" uri="{C3380CC4-5D6E-409C-BE32-E72D297353CC}">
              <c16:uniqueId val="{00000016-2AAF-41AF-BF67-BC6800A8414A}"/>
            </c:ext>
          </c:extLst>
        </c:ser>
        <c:ser>
          <c:idx val="25"/>
          <c:order val="23"/>
          <c:tx>
            <c:strRef>
              <c:f>Daten_Jahr_Auswahl!$H$28</c:f>
              <c:strCache>
                <c:ptCount val="1"/>
                <c:pt idx="0">
                  <c:v>CH</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Daten_Jahr_Auswahl!$I$28</c:f>
              <c:numCache>
                <c:formatCode>General</c:formatCode>
                <c:ptCount val="1"/>
                <c:pt idx="0">
                  <c:v>4.25</c:v>
                </c:pt>
              </c:numCache>
            </c:numRef>
          </c:xVal>
          <c:yVal>
            <c:numRef>
              <c:f>Daten_Jahr_Auswahl!$J$28</c:f>
              <c:numCache>
                <c:formatCode>General</c:formatCode>
                <c:ptCount val="1"/>
                <c:pt idx="0">
                  <c:v>10000</c:v>
                </c:pt>
              </c:numCache>
            </c:numRef>
          </c:yVal>
          <c:bubbleSize>
            <c:numRef>
              <c:f>Daten_Jahr_Auswahl!$K$28</c:f>
              <c:numCache>
                <c:formatCode>_-* #,##0.0_-;\-* #,##0.0_-;_-* "-"??_-;_-@_-</c:formatCode>
                <c:ptCount val="1"/>
                <c:pt idx="0">
                  <c:v>0</c:v>
                </c:pt>
              </c:numCache>
            </c:numRef>
          </c:bubbleSize>
          <c:bubble3D val="0"/>
          <c:extLst>
            <c:ext xmlns:c16="http://schemas.microsoft.com/office/drawing/2014/chart" uri="{C3380CC4-5D6E-409C-BE32-E72D297353CC}">
              <c16:uniqueId val="{00000017-2AAF-41AF-BF67-BC6800A8414A}"/>
            </c:ext>
          </c:extLst>
        </c:ser>
        <c:ser>
          <c:idx val="26"/>
          <c:order val="24"/>
          <c:tx>
            <c:strRef>
              <c:f>Daten_Jahr_Auswahl!$H$29</c:f>
              <c:strCache>
                <c:ptCount val="1"/>
                <c:pt idx="0">
                  <c:v>RS</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Daten_Jahr_Auswahl!$I$29</c:f>
              <c:numCache>
                <c:formatCode>General</c:formatCode>
                <c:ptCount val="1"/>
                <c:pt idx="0">
                  <c:v>5.8999999999999995</c:v>
                </c:pt>
              </c:numCache>
            </c:numRef>
          </c:xVal>
          <c:yVal>
            <c:numRef>
              <c:f>Daten_Jahr_Auswahl!$J$29</c:f>
              <c:numCache>
                <c:formatCode>General</c:formatCode>
                <c:ptCount val="1"/>
                <c:pt idx="0">
                  <c:v>8250</c:v>
                </c:pt>
              </c:numCache>
            </c:numRef>
          </c:yVal>
          <c:bubbleSize>
            <c:numRef>
              <c:f>Daten_Jahr_Auswahl!$K$29</c:f>
              <c:numCache>
                <c:formatCode>_-* #,##0.0_-;\-* #,##0.0_-;_-* "-"??_-;_-@_-</c:formatCode>
                <c:ptCount val="1"/>
                <c:pt idx="0">
                  <c:v>0</c:v>
                </c:pt>
              </c:numCache>
            </c:numRef>
          </c:bubbleSize>
          <c:bubble3D val="0"/>
          <c:extLst>
            <c:ext xmlns:c16="http://schemas.microsoft.com/office/drawing/2014/chart" uri="{C3380CC4-5D6E-409C-BE32-E72D297353CC}">
              <c16:uniqueId val="{00000018-2AAF-41AF-BF67-BC6800A8414A}"/>
            </c:ext>
          </c:extLst>
        </c:ser>
        <c:ser>
          <c:idx val="27"/>
          <c:order val="25"/>
          <c:tx>
            <c:strRef>
              <c:f>Daten_Jahr_Auswahl!$H$30</c:f>
              <c:strCache>
                <c:ptCount val="1"/>
                <c:pt idx="0">
                  <c:v>SK</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Daten_Jahr_Auswahl!$I$30</c:f>
              <c:numCache>
                <c:formatCode>General</c:formatCode>
                <c:ptCount val="1"/>
                <c:pt idx="0">
                  <c:v>5.7</c:v>
                </c:pt>
              </c:numCache>
            </c:numRef>
          </c:xVal>
          <c:yVal>
            <c:numRef>
              <c:f>Daten_Jahr_Auswahl!$J$30</c:f>
              <c:numCache>
                <c:formatCode>General</c:formatCode>
                <c:ptCount val="1"/>
                <c:pt idx="0">
                  <c:v>12000</c:v>
                </c:pt>
              </c:numCache>
            </c:numRef>
          </c:yVal>
          <c:bubbleSize>
            <c:numRef>
              <c:f>Daten_Jahr_Auswahl!$K$30</c:f>
              <c:numCache>
                <c:formatCode>_-* #,##0.0_-;\-* #,##0.0_-;_-* "-"??_-;_-@_-</c:formatCode>
                <c:ptCount val="1"/>
                <c:pt idx="0">
                  <c:v>1.1000000000000001</c:v>
                </c:pt>
              </c:numCache>
            </c:numRef>
          </c:bubbleSize>
          <c:bubble3D val="0"/>
          <c:extLst>
            <c:ext xmlns:c16="http://schemas.microsoft.com/office/drawing/2014/chart" uri="{C3380CC4-5D6E-409C-BE32-E72D297353CC}">
              <c16:uniqueId val="{00000019-2AAF-41AF-BF67-BC6800A8414A}"/>
            </c:ext>
          </c:extLst>
        </c:ser>
        <c:ser>
          <c:idx val="28"/>
          <c:order val="26"/>
          <c:tx>
            <c:strRef>
              <c:f>Daten_Jahr_Auswahl!$H$31</c:f>
              <c:strCache>
                <c:ptCount val="1"/>
                <c:pt idx="0">
                  <c:v>SL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Daten_Jahr_Auswahl!$I$31</c:f>
              <c:numCache>
                <c:formatCode>General</c:formatCode>
                <c:ptCount val="1"/>
                <c:pt idx="0">
                  <c:v>5.0999999999999996</c:v>
                </c:pt>
              </c:numCache>
            </c:numRef>
          </c:xVal>
          <c:yVal>
            <c:numRef>
              <c:f>Daten_Jahr_Auswahl!$J$31</c:f>
              <c:numCache>
                <c:formatCode>General</c:formatCode>
                <c:ptCount val="1"/>
                <c:pt idx="0">
                  <c:v>9700</c:v>
                </c:pt>
              </c:numCache>
            </c:numRef>
          </c:yVal>
          <c:bubbleSize>
            <c:numRef>
              <c:f>Daten_Jahr_Auswahl!$K$31</c:f>
              <c:numCache>
                <c:formatCode>_-* #,##0.0_-;\-* #,##0.0_-;_-* "-"??_-;_-@_-</c:formatCode>
                <c:ptCount val="1"/>
                <c:pt idx="0">
                  <c:v>1.3</c:v>
                </c:pt>
              </c:numCache>
            </c:numRef>
          </c:bubbleSize>
          <c:bubble3D val="0"/>
          <c:extLst>
            <c:ext xmlns:c16="http://schemas.microsoft.com/office/drawing/2014/chart" uri="{C3380CC4-5D6E-409C-BE32-E72D297353CC}">
              <c16:uniqueId val="{0000001A-2AAF-41AF-BF67-BC6800A8414A}"/>
            </c:ext>
          </c:extLst>
        </c:ser>
        <c:ser>
          <c:idx val="29"/>
          <c:order val="27"/>
          <c:tx>
            <c:strRef>
              <c:f>Daten_Jahr_Auswahl!$H$32</c:f>
              <c:strCache>
                <c:ptCount val="1"/>
                <c:pt idx="0">
                  <c:v>ES</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Daten_Jahr_Auswahl!$I$32</c:f>
              <c:numCache>
                <c:formatCode>General</c:formatCode>
                <c:ptCount val="1"/>
                <c:pt idx="0">
                  <c:v>2.8</c:v>
                </c:pt>
              </c:numCache>
            </c:numRef>
          </c:xVal>
          <c:yVal>
            <c:numRef>
              <c:f>Daten_Jahr_Auswahl!$J$32</c:f>
              <c:numCache>
                <c:formatCode>General</c:formatCode>
                <c:ptCount val="1"/>
                <c:pt idx="0">
                  <c:v>5500</c:v>
                </c:pt>
              </c:numCache>
            </c:numRef>
          </c:yVal>
          <c:bubbleSize>
            <c:numRef>
              <c:f>Daten_Jahr_Auswahl!$K$32</c:f>
              <c:numCache>
                <c:formatCode>_-* #,##0.0_-;\-* #,##0.0_-;_-* "-"??_-;_-@_-</c:formatCode>
                <c:ptCount val="1"/>
                <c:pt idx="0">
                  <c:v>2.5</c:v>
                </c:pt>
              </c:numCache>
            </c:numRef>
          </c:bubbleSize>
          <c:bubble3D val="0"/>
          <c:extLst>
            <c:ext xmlns:c16="http://schemas.microsoft.com/office/drawing/2014/chart" uri="{C3380CC4-5D6E-409C-BE32-E72D297353CC}">
              <c16:uniqueId val="{0000001B-2AAF-41AF-BF67-BC6800A8414A}"/>
            </c:ext>
          </c:extLst>
        </c:ser>
        <c:ser>
          <c:idx val="30"/>
          <c:order val="28"/>
          <c:tx>
            <c:strRef>
              <c:f>Daten_Jahr_Auswahl!$H$33</c:f>
              <c:strCache>
                <c:ptCount val="1"/>
                <c:pt idx="0">
                  <c:v>CZ</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Daten_Jahr_Auswahl!$I$33</c:f>
              <c:numCache>
                <c:formatCode>General</c:formatCode>
                <c:ptCount val="1"/>
                <c:pt idx="0">
                  <c:v>5.15</c:v>
                </c:pt>
              </c:numCache>
            </c:numRef>
          </c:xVal>
          <c:yVal>
            <c:numRef>
              <c:f>Daten_Jahr_Auswahl!$J$33</c:f>
              <c:numCache>
                <c:formatCode>General</c:formatCode>
                <c:ptCount val="1"/>
                <c:pt idx="0">
                  <c:v>13000</c:v>
                </c:pt>
              </c:numCache>
            </c:numRef>
          </c:yVal>
          <c:bubbleSize>
            <c:numRef>
              <c:f>Daten_Jahr_Auswahl!$K$33</c:f>
              <c:numCache>
                <c:formatCode>_-* #,##0.0_-;\-* #,##0.0_-;_-* "-"??_-;_-@_-</c:formatCode>
                <c:ptCount val="1"/>
                <c:pt idx="0">
                  <c:v>-0.4</c:v>
                </c:pt>
              </c:numCache>
            </c:numRef>
          </c:bubbleSize>
          <c:bubble3D val="0"/>
          <c:extLst>
            <c:ext xmlns:c16="http://schemas.microsoft.com/office/drawing/2014/chart" uri="{C3380CC4-5D6E-409C-BE32-E72D297353CC}">
              <c16:uniqueId val="{0000001C-2AAF-41AF-BF67-BC6800A8414A}"/>
            </c:ext>
          </c:extLst>
        </c:ser>
        <c:ser>
          <c:idx val="31"/>
          <c:order val="29"/>
          <c:tx>
            <c:strRef>
              <c:f>Daten_Jahr_Auswahl!$H$34</c:f>
              <c:strCache>
                <c:ptCount val="1"/>
                <c:pt idx="0">
                  <c:v>TR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Daten_Jahr_Auswahl!$I$34</c:f>
              <c:numCache>
                <c:formatCode>General</c:formatCode>
                <c:ptCount val="1"/>
                <c:pt idx="0">
                  <c:v>7.8</c:v>
                </c:pt>
              </c:numCache>
            </c:numRef>
          </c:xVal>
          <c:yVal>
            <c:numRef>
              <c:f>Daten_Jahr_Auswahl!$J$34</c:f>
              <c:numCache>
                <c:formatCode>General</c:formatCode>
                <c:ptCount val="1"/>
                <c:pt idx="0">
                  <c:v>4500</c:v>
                </c:pt>
              </c:numCache>
            </c:numRef>
          </c:yVal>
          <c:bubbleSize>
            <c:numRef>
              <c:f>Daten_Jahr_Auswahl!$K$34</c:f>
              <c:numCache>
                <c:formatCode>_-* #,##0.0_-;\-* #,##0.0_-;_-* "-"??_-;_-@_-</c:formatCode>
                <c:ptCount val="1"/>
                <c:pt idx="0">
                  <c:v>0</c:v>
                </c:pt>
              </c:numCache>
            </c:numRef>
          </c:bubbleSize>
          <c:bubble3D val="0"/>
          <c:extLst>
            <c:ext xmlns:c16="http://schemas.microsoft.com/office/drawing/2014/chart" uri="{C3380CC4-5D6E-409C-BE32-E72D297353CC}">
              <c16:uniqueId val="{0000001D-2AAF-41AF-BF67-BC6800A8414A}"/>
            </c:ext>
          </c:extLst>
        </c:ser>
        <c:ser>
          <c:idx val="32"/>
          <c:order val="30"/>
          <c:tx>
            <c:strRef>
              <c:f>Daten_Jahr_Auswahl!$H$35</c:f>
              <c:strCache>
                <c:ptCount val="1"/>
                <c:pt idx="0">
                  <c:v>HU</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Daten_Jahr_Auswahl!$I$35</c:f>
              <c:numCache>
                <c:formatCode>General</c:formatCode>
                <c:ptCount val="1"/>
                <c:pt idx="0">
                  <c:v>5.75</c:v>
                </c:pt>
              </c:numCache>
            </c:numRef>
          </c:xVal>
          <c:yVal>
            <c:numRef>
              <c:f>Daten_Jahr_Auswahl!$J$35</c:f>
              <c:numCache>
                <c:formatCode>General</c:formatCode>
                <c:ptCount val="1"/>
                <c:pt idx="0">
                  <c:v>10600</c:v>
                </c:pt>
              </c:numCache>
            </c:numRef>
          </c:yVal>
          <c:bubbleSize>
            <c:numRef>
              <c:f>Daten_Jahr_Auswahl!$K$35</c:f>
              <c:numCache>
                <c:formatCode>_-* #,##0.0_-;\-* #,##0.0_-;_-* "-"??_-;_-@_-</c:formatCode>
                <c:ptCount val="1"/>
                <c:pt idx="0">
                  <c:v>-0.8</c:v>
                </c:pt>
              </c:numCache>
            </c:numRef>
          </c:bubbleSize>
          <c:bubble3D val="0"/>
          <c:extLst>
            <c:ext xmlns:c16="http://schemas.microsoft.com/office/drawing/2014/chart" uri="{C3380CC4-5D6E-409C-BE32-E72D297353CC}">
              <c16:uniqueId val="{0000001E-2AAF-41AF-BF67-BC6800A8414A}"/>
            </c:ext>
          </c:extLst>
        </c:ser>
        <c:ser>
          <c:idx val="33"/>
          <c:order val="31"/>
          <c:tx>
            <c:strRef>
              <c:f>Daten_Jahr_Auswahl!$H$36</c:f>
              <c:strCache>
                <c:ptCount val="1"/>
                <c:pt idx="0">
                  <c:v>UK</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Daten_Jahr_Auswahl!$I$36</c:f>
              <c:numCache>
                <c:formatCode>General</c:formatCode>
                <c:ptCount val="1"/>
                <c:pt idx="0">
                  <c:v>3</c:v>
                </c:pt>
              </c:numCache>
            </c:numRef>
          </c:xVal>
          <c:yVal>
            <c:numRef>
              <c:f>Daten_Jahr_Auswahl!$J$36</c:f>
              <c:numCache>
                <c:formatCode>General</c:formatCode>
                <c:ptCount val="1"/>
                <c:pt idx="0">
                  <c:v>15000</c:v>
                </c:pt>
              </c:numCache>
            </c:numRef>
          </c:yVal>
          <c:bubbleSize>
            <c:numRef>
              <c:f>Daten_Jahr_Auswahl!$K$36</c:f>
              <c:numCache>
                <c:formatCode>_-* #,##0.0_-;\-* #,##0.0_-;_-* "-"??_-;_-@_-</c:formatCode>
                <c:ptCount val="1"/>
                <c:pt idx="0">
                  <c:v>0.6</c:v>
                </c:pt>
              </c:numCache>
            </c:numRef>
          </c:bubbleSize>
          <c:bubble3D val="0"/>
          <c:extLst>
            <c:ext xmlns:c16="http://schemas.microsoft.com/office/drawing/2014/chart" uri="{C3380CC4-5D6E-409C-BE32-E72D297353CC}">
              <c16:uniqueId val="{0000001F-2AAF-41AF-BF67-BC6800A8414A}"/>
            </c:ext>
          </c:extLst>
        </c:ser>
        <c:ser>
          <c:idx val="38"/>
          <c:order val="32"/>
          <c:tx>
            <c:strRef>
              <c:f>Daten_Jahr_Auswahl!$H$4</c:f>
              <c:strCache>
                <c:ptCount val="1"/>
                <c:pt idx="0">
                  <c:v>BG</c:v>
                </c:pt>
              </c:strCache>
            </c:strRef>
          </c:tx>
          <c:spPr>
            <a:solidFill>
              <a:srgbClr val="FC8086"/>
            </a:solidFill>
            <a:ln w="25400">
              <a:noFill/>
            </a:ln>
          </c:spPr>
          <c:invertIfNegative val="0"/>
          <c:xVal>
            <c:numRef>
              <c:f>Daten_Jahr_Auswahl!$I$4</c:f>
              <c:numCache>
                <c:formatCode>General</c:formatCode>
                <c:ptCount val="1"/>
                <c:pt idx="0">
                  <c:v>6.52</c:v>
                </c:pt>
              </c:numCache>
            </c:numRef>
          </c:xVal>
          <c:yVal>
            <c:numRef>
              <c:f>Daten_Jahr_Auswahl!$J$4</c:f>
              <c:numCache>
                <c:formatCode>General</c:formatCode>
                <c:ptCount val="1"/>
                <c:pt idx="0">
                  <c:v>7100</c:v>
                </c:pt>
              </c:numCache>
            </c:numRef>
          </c:yVal>
          <c:bubbleSize>
            <c:numRef>
              <c:f>Daten_Jahr_Auswahl!$L$4</c:f>
              <c:numCache>
                <c:formatCode>General</c:formatCode>
                <c:ptCount val="1"/>
                <c:pt idx="0">
                  <c:v>#N/A</c:v>
                </c:pt>
              </c:numCache>
            </c:numRef>
          </c:bubbleSize>
          <c:bubble3D val="0"/>
          <c:extLst>
            <c:ext xmlns:c16="http://schemas.microsoft.com/office/drawing/2014/chart" uri="{C3380CC4-5D6E-409C-BE32-E72D297353CC}">
              <c16:uniqueId val="{00000020-2AAF-41AF-BF67-BC6800A8414A}"/>
            </c:ext>
          </c:extLst>
        </c:ser>
        <c:ser>
          <c:idx val="39"/>
          <c:order val="33"/>
          <c:tx>
            <c:strRef>
              <c:f>Daten_Jahr_Auswahl!$H$5</c:f>
              <c:strCache>
                <c:ptCount val="1"/>
                <c:pt idx="0">
                  <c:v>DK</c:v>
                </c:pt>
              </c:strCache>
            </c:strRef>
          </c:tx>
          <c:spPr>
            <a:solidFill>
              <a:srgbClr val="FC8086"/>
            </a:solidFill>
            <a:ln w="25400">
              <a:noFill/>
            </a:ln>
          </c:spPr>
          <c:invertIfNegative val="0"/>
          <c:xVal>
            <c:numRef>
              <c:f>Daten_Jahr_Auswahl!$I$5</c:f>
              <c:numCache>
                <c:formatCode>General</c:formatCode>
                <c:ptCount val="1"/>
                <c:pt idx="0">
                  <c:v>4.3999999999999995</c:v>
                </c:pt>
              </c:numCache>
            </c:numRef>
          </c:xVal>
          <c:yVal>
            <c:numRef>
              <c:f>Daten_Jahr_Auswahl!$J$5</c:f>
              <c:numCache>
                <c:formatCode>General</c:formatCode>
                <c:ptCount val="1"/>
                <c:pt idx="0">
                  <c:v>17750</c:v>
                </c:pt>
              </c:numCache>
            </c:numRef>
          </c:yVal>
          <c:bubbleSize>
            <c:numRef>
              <c:f>Daten_Jahr_Auswahl!$L$5</c:f>
              <c:numCache>
                <c:formatCode>General</c:formatCode>
                <c:ptCount val="1"/>
                <c:pt idx="0">
                  <c:v>#N/A</c:v>
                </c:pt>
              </c:numCache>
            </c:numRef>
          </c:bubbleSize>
          <c:bubble3D val="0"/>
          <c:extLst>
            <c:ext xmlns:c16="http://schemas.microsoft.com/office/drawing/2014/chart" uri="{C3380CC4-5D6E-409C-BE32-E72D297353CC}">
              <c16:uniqueId val="{00000021-2AAF-41AF-BF67-BC6800A8414A}"/>
            </c:ext>
          </c:extLst>
        </c:ser>
        <c:ser>
          <c:idx val="40"/>
          <c:order val="34"/>
          <c:tx>
            <c:strRef>
              <c:f>Daten_Jahr_Auswahl!$H$6</c:f>
              <c:strCache>
                <c:ptCount val="1"/>
                <c:pt idx="0">
                  <c:v>DE</c:v>
                </c:pt>
              </c:strCache>
            </c:strRef>
          </c:tx>
          <c:spPr>
            <a:solidFill>
              <a:srgbClr val="FC8086"/>
            </a:solidFill>
            <a:ln w="25400">
              <a:noFill/>
            </a:ln>
          </c:spPr>
          <c:invertIfNegative val="0"/>
          <c:xVal>
            <c:numRef>
              <c:f>Daten_Jahr_Auswahl!$I$6</c:f>
              <c:numCache>
                <c:formatCode>General</c:formatCode>
                <c:ptCount val="1"/>
                <c:pt idx="0">
                  <c:v>4.55</c:v>
                </c:pt>
              </c:numCache>
            </c:numRef>
          </c:xVal>
          <c:yVal>
            <c:numRef>
              <c:f>Daten_Jahr_Auswahl!$J$6</c:f>
              <c:numCache>
                <c:formatCode>General</c:formatCode>
                <c:ptCount val="1"/>
                <c:pt idx="0">
                  <c:v>14000</c:v>
                </c:pt>
              </c:numCache>
            </c:numRef>
          </c:yVal>
          <c:bubbleSize>
            <c:numRef>
              <c:f>Daten_Jahr_Auswahl!$L$6</c:f>
              <c:numCache>
                <c:formatCode>General</c:formatCode>
                <c:ptCount val="1"/>
                <c:pt idx="0">
                  <c:v>0.3</c:v>
                </c:pt>
              </c:numCache>
            </c:numRef>
          </c:bubbleSize>
          <c:bubble3D val="0"/>
          <c:extLst>
            <c:ext xmlns:c16="http://schemas.microsoft.com/office/drawing/2014/chart" uri="{C3380CC4-5D6E-409C-BE32-E72D297353CC}">
              <c16:uniqueId val="{00000022-2AAF-41AF-BF67-BC6800A8414A}"/>
            </c:ext>
          </c:extLst>
        </c:ser>
        <c:ser>
          <c:idx val="41"/>
          <c:order val="35"/>
          <c:tx>
            <c:strRef>
              <c:f>Daten_Jahr_Auswahl!$H$7</c:f>
              <c:strCache>
                <c:ptCount val="1"/>
                <c:pt idx="0">
                  <c:v>EE</c:v>
                </c:pt>
              </c:strCache>
            </c:strRef>
          </c:tx>
          <c:spPr>
            <a:solidFill>
              <a:srgbClr val="FC8086"/>
            </a:solidFill>
            <a:ln w="25400">
              <a:noFill/>
            </a:ln>
          </c:spPr>
          <c:invertIfNegative val="0"/>
          <c:xVal>
            <c:numRef>
              <c:f>Daten_Jahr_Auswahl!$I$7</c:f>
              <c:numCache>
                <c:formatCode>General</c:formatCode>
                <c:ptCount val="1"/>
                <c:pt idx="0">
                  <c:v>6.65</c:v>
                </c:pt>
              </c:numCache>
            </c:numRef>
          </c:xVal>
          <c:yVal>
            <c:numRef>
              <c:f>Daten_Jahr_Auswahl!$J$7</c:f>
              <c:numCache>
                <c:formatCode>General</c:formatCode>
                <c:ptCount val="1"/>
                <c:pt idx="0">
                  <c:v>19750</c:v>
                </c:pt>
              </c:numCache>
            </c:numRef>
          </c:yVal>
          <c:bubbleSize>
            <c:numRef>
              <c:f>Daten_Jahr_Auswahl!$L$7</c:f>
              <c:numCache>
                <c:formatCode>General</c:formatCode>
                <c:ptCount val="1"/>
                <c:pt idx="0">
                  <c:v>3.5</c:v>
                </c:pt>
              </c:numCache>
            </c:numRef>
          </c:bubbleSize>
          <c:bubble3D val="0"/>
          <c:extLst>
            <c:ext xmlns:c16="http://schemas.microsoft.com/office/drawing/2014/chart" uri="{C3380CC4-5D6E-409C-BE32-E72D297353CC}">
              <c16:uniqueId val="{00000023-2AAF-41AF-BF67-BC6800A8414A}"/>
            </c:ext>
          </c:extLst>
        </c:ser>
        <c:ser>
          <c:idx val="42"/>
          <c:order val="36"/>
          <c:tx>
            <c:strRef>
              <c:f>Daten_Jahr_Auswahl!$H$8</c:f>
              <c:strCache>
                <c:ptCount val="1"/>
                <c:pt idx="0">
                  <c:v>FI</c:v>
                </c:pt>
              </c:strCache>
            </c:strRef>
          </c:tx>
          <c:spPr>
            <a:solidFill>
              <a:srgbClr val="FC8086"/>
            </a:solidFill>
            <a:ln w="25400">
              <a:noFill/>
            </a:ln>
          </c:spPr>
          <c:invertIfNegative val="0"/>
          <c:xVal>
            <c:numRef>
              <c:f>Daten_Jahr_Auswahl!$I$8</c:f>
              <c:numCache>
                <c:formatCode>General</c:formatCode>
                <c:ptCount val="1"/>
                <c:pt idx="0">
                  <c:v>6.65</c:v>
                </c:pt>
              </c:numCache>
            </c:numRef>
          </c:xVal>
          <c:yVal>
            <c:numRef>
              <c:f>Daten_Jahr_Auswahl!$J$8</c:f>
              <c:numCache>
                <c:formatCode>General</c:formatCode>
                <c:ptCount val="1"/>
                <c:pt idx="0">
                  <c:v>23500</c:v>
                </c:pt>
              </c:numCache>
            </c:numRef>
          </c:yVal>
          <c:bubbleSize>
            <c:numRef>
              <c:f>Daten_Jahr_Auswahl!$L$8</c:f>
              <c:numCache>
                <c:formatCode>General</c:formatCode>
                <c:ptCount val="1"/>
                <c:pt idx="0">
                  <c:v>0.4</c:v>
                </c:pt>
              </c:numCache>
            </c:numRef>
          </c:bubbleSize>
          <c:bubble3D val="0"/>
          <c:extLst>
            <c:ext xmlns:c16="http://schemas.microsoft.com/office/drawing/2014/chart" uri="{C3380CC4-5D6E-409C-BE32-E72D297353CC}">
              <c16:uniqueId val="{00000024-2AAF-41AF-BF67-BC6800A8414A}"/>
            </c:ext>
          </c:extLst>
        </c:ser>
        <c:ser>
          <c:idx val="43"/>
          <c:order val="37"/>
          <c:tx>
            <c:strRef>
              <c:f>Daten_Jahr_Auswahl!$H$9</c:f>
              <c:strCache>
                <c:ptCount val="1"/>
                <c:pt idx="0">
                  <c:v>FR</c:v>
                </c:pt>
              </c:strCache>
            </c:strRef>
          </c:tx>
          <c:spPr>
            <a:solidFill>
              <a:srgbClr val="FC8086"/>
            </a:solidFill>
            <a:ln w="25400">
              <a:noFill/>
            </a:ln>
          </c:spPr>
          <c:invertIfNegative val="0"/>
          <c:xVal>
            <c:numRef>
              <c:f>Daten_Jahr_Auswahl!$I$9</c:f>
              <c:numCache>
                <c:formatCode>General</c:formatCode>
                <c:ptCount val="1"/>
                <c:pt idx="0">
                  <c:v>3.55</c:v>
                </c:pt>
              </c:numCache>
            </c:numRef>
          </c:xVal>
          <c:yVal>
            <c:numRef>
              <c:f>Daten_Jahr_Auswahl!$J$9</c:f>
              <c:numCache>
                <c:formatCode>General</c:formatCode>
                <c:ptCount val="1"/>
                <c:pt idx="0">
                  <c:v>10000</c:v>
                </c:pt>
              </c:numCache>
            </c:numRef>
          </c:yVal>
          <c:bubbleSize>
            <c:numRef>
              <c:f>Daten_Jahr_Auswahl!$L$9</c:f>
              <c:numCache>
                <c:formatCode>General</c:formatCode>
                <c:ptCount val="1"/>
                <c:pt idx="0">
                  <c:v>#N/A</c:v>
                </c:pt>
              </c:numCache>
            </c:numRef>
          </c:bubbleSize>
          <c:bubble3D val="0"/>
          <c:extLst>
            <c:ext xmlns:c16="http://schemas.microsoft.com/office/drawing/2014/chart" uri="{C3380CC4-5D6E-409C-BE32-E72D297353CC}">
              <c16:uniqueId val="{00000025-2AAF-41AF-BF67-BC6800A8414A}"/>
            </c:ext>
          </c:extLst>
        </c:ser>
        <c:ser>
          <c:idx val="44"/>
          <c:order val="38"/>
          <c:tx>
            <c:strRef>
              <c:f>Daten_Jahr_Auswahl!$H$10</c:f>
              <c:strCache>
                <c:ptCount val="1"/>
                <c:pt idx="0">
                  <c:v>EL</c:v>
                </c:pt>
              </c:strCache>
            </c:strRef>
          </c:tx>
          <c:spPr>
            <a:solidFill>
              <a:srgbClr val="FC8086"/>
            </a:solidFill>
            <a:ln w="25400">
              <a:noFill/>
            </a:ln>
          </c:spPr>
          <c:invertIfNegative val="0"/>
          <c:xVal>
            <c:numRef>
              <c:f>Daten_Jahr_Auswahl!$I$10</c:f>
              <c:numCache>
                <c:formatCode>General</c:formatCode>
                <c:ptCount val="1"/>
                <c:pt idx="0">
                  <c:v>6.05</c:v>
                </c:pt>
              </c:numCache>
            </c:numRef>
          </c:xVal>
          <c:yVal>
            <c:numRef>
              <c:f>Daten_Jahr_Auswahl!$J$10</c:f>
              <c:numCache>
                <c:formatCode>General</c:formatCode>
                <c:ptCount val="1"/>
                <c:pt idx="0">
                  <c:v>4800</c:v>
                </c:pt>
              </c:numCache>
            </c:numRef>
          </c:yVal>
          <c:bubbleSize>
            <c:numRef>
              <c:f>Daten_Jahr_Auswahl!$L$10</c:f>
              <c:numCache>
                <c:formatCode>General</c:formatCode>
                <c:ptCount val="1"/>
                <c:pt idx="0">
                  <c:v>#N/A</c:v>
                </c:pt>
              </c:numCache>
            </c:numRef>
          </c:bubbleSize>
          <c:bubble3D val="0"/>
          <c:extLst>
            <c:ext xmlns:c16="http://schemas.microsoft.com/office/drawing/2014/chart" uri="{C3380CC4-5D6E-409C-BE32-E72D297353CC}">
              <c16:uniqueId val="{00000026-2AAF-41AF-BF67-BC6800A8414A}"/>
            </c:ext>
          </c:extLst>
        </c:ser>
        <c:ser>
          <c:idx val="45"/>
          <c:order val="39"/>
          <c:tx>
            <c:strRef>
              <c:f>Daten_Jahr_Auswahl!$H$11</c:f>
              <c:strCache>
                <c:ptCount val="1"/>
                <c:pt idx="0">
                  <c:v>IE</c:v>
                </c:pt>
              </c:strCache>
            </c:strRef>
          </c:tx>
          <c:spPr>
            <a:solidFill>
              <a:srgbClr val="FC8086"/>
            </a:solidFill>
            <a:ln w="25400">
              <a:noFill/>
            </a:ln>
          </c:spPr>
          <c:invertIfNegative val="0"/>
          <c:xVal>
            <c:numRef>
              <c:f>Daten_Jahr_Auswahl!$I$11</c:f>
              <c:numCache>
                <c:formatCode>General</c:formatCode>
                <c:ptCount val="1"/>
                <c:pt idx="0">
                  <c:v>2.17</c:v>
                </c:pt>
              </c:numCache>
            </c:numRef>
          </c:xVal>
          <c:yVal>
            <c:numRef>
              <c:f>Daten_Jahr_Auswahl!$J$11</c:f>
              <c:numCache>
                <c:formatCode>General</c:formatCode>
                <c:ptCount val="1"/>
                <c:pt idx="0">
                  <c:v>15500</c:v>
                </c:pt>
              </c:numCache>
            </c:numRef>
          </c:yVal>
          <c:bubbleSize>
            <c:numRef>
              <c:f>Daten_Jahr_Auswahl!$L$11</c:f>
              <c:numCache>
                <c:formatCode>General</c:formatCode>
                <c:ptCount val="1"/>
                <c:pt idx="0">
                  <c:v>1.9</c:v>
                </c:pt>
              </c:numCache>
            </c:numRef>
          </c:bubbleSize>
          <c:bubble3D val="0"/>
          <c:extLst>
            <c:ext xmlns:c16="http://schemas.microsoft.com/office/drawing/2014/chart" uri="{C3380CC4-5D6E-409C-BE32-E72D297353CC}">
              <c16:uniqueId val="{00000027-2AAF-41AF-BF67-BC6800A8414A}"/>
            </c:ext>
          </c:extLst>
        </c:ser>
        <c:ser>
          <c:idx val="46"/>
          <c:order val="40"/>
          <c:tx>
            <c:strRef>
              <c:f>Daten_Jahr_Auswahl!$H$12</c:f>
              <c:strCache>
                <c:ptCount val="1"/>
                <c:pt idx="0">
                  <c:v>IS</c:v>
                </c:pt>
              </c:strCache>
            </c:strRef>
          </c:tx>
          <c:spPr>
            <a:solidFill>
              <a:srgbClr val="FC8086"/>
            </a:solidFill>
            <a:ln w="25400">
              <a:noFill/>
            </a:ln>
          </c:spPr>
          <c:invertIfNegative val="0"/>
          <c:xVal>
            <c:numRef>
              <c:f>Daten_Jahr_Auswahl!$I$12</c:f>
              <c:numCache>
                <c:formatCode>General</c:formatCode>
                <c:ptCount val="1"/>
                <c:pt idx="0">
                  <c:v>0.8</c:v>
                </c:pt>
              </c:numCache>
            </c:numRef>
          </c:xVal>
          <c:yVal>
            <c:numRef>
              <c:f>Daten_Jahr_Auswahl!$J$12</c:f>
              <c:numCache>
                <c:formatCode>General</c:formatCode>
                <c:ptCount val="1"/>
                <c:pt idx="0">
                  <c:v>28000</c:v>
                </c:pt>
              </c:numCache>
            </c:numRef>
          </c:yVal>
          <c:bubbleSize>
            <c:numRef>
              <c:f>Daten_Jahr_Auswahl!$L$12</c:f>
              <c:numCache>
                <c:formatCode>General</c:formatCode>
                <c:ptCount val="1"/>
                <c:pt idx="0">
                  <c:v>#N/A</c:v>
                </c:pt>
              </c:numCache>
            </c:numRef>
          </c:bubbleSize>
          <c:bubble3D val="0"/>
          <c:extLst>
            <c:ext xmlns:c16="http://schemas.microsoft.com/office/drawing/2014/chart" uri="{C3380CC4-5D6E-409C-BE32-E72D297353CC}">
              <c16:uniqueId val="{00000028-2AAF-41AF-BF67-BC6800A8414A}"/>
            </c:ext>
          </c:extLst>
        </c:ser>
        <c:ser>
          <c:idx val="47"/>
          <c:order val="41"/>
          <c:tx>
            <c:strRef>
              <c:f>Daten_Jahr_Auswahl!$H$13</c:f>
              <c:strCache>
                <c:ptCount val="1"/>
                <c:pt idx="0">
                  <c:v>IT</c:v>
                </c:pt>
              </c:strCache>
            </c:strRef>
          </c:tx>
          <c:spPr>
            <a:solidFill>
              <a:srgbClr val="FC8086"/>
            </a:solidFill>
            <a:ln w="25400">
              <a:noFill/>
            </a:ln>
          </c:spPr>
          <c:invertIfNegative val="0"/>
          <c:xVal>
            <c:numRef>
              <c:f>Daten_Jahr_Auswahl!$I$13</c:f>
              <c:numCache>
                <c:formatCode>General</c:formatCode>
                <c:ptCount val="1"/>
                <c:pt idx="0">
                  <c:v>4.75</c:v>
                </c:pt>
              </c:numCache>
            </c:numRef>
          </c:xVal>
          <c:yVal>
            <c:numRef>
              <c:f>Daten_Jahr_Auswahl!$J$13</c:f>
              <c:numCache>
                <c:formatCode>General</c:formatCode>
                <c:ptCount val="1"/>
                <c:pt idx="0">
                  <c:v>8000</c:v>
                </c:pt>
              </c:numCache>
            </c:numRef>
          </c:yVal>
          <c:bubbleSize>
            <c:numRef>
              <c:f>Daten_Jahr_Auswahl!$L$13</c:f>
              <c:numCache>
                <c:formatCode>General</c:formatCode>
                <c:ptCount val="1"/>
                <c:pt idx="0">
                  <c:v>#N/A</c:v>
                </c:pt>
              </c:numCache>
            </c:numRef>
          </c:bubbleSize>
          <c:bubble3D val="0"/>
          <c:extLst>
            <c:ext xmlns:c16="http://schemas.microsoft.com/office/drawing/2014/chart" uri="{C3380CC4-5D6E-409C-BE32-E72D297353CC}">
              <c16:uniqueId val="{00000029-2AAF-41AF-BF67-BC6800A8414A}"/>
            </c:ext>
          </c:extLst>
        </c:ser>
        <c:ser>
          <c:idx val="48"/>
          <c:order val="42"/>
          <c:tx>
            <c:strRef>
              <c:f>Daten_Jahr_Auswahl!$H$14</c:f>
              <c:strCache>
                <c:ptCount val="1"/>
                <c:pt idx="0">
                  <c:v>HR</c:v>
                </c:pt>
              </c:strCache>
            </c:strRef>
          </c:tx>
          <c:spPr>
            <a:solidFill>
              <a:srgbClr val="FC8086"/>
            </a:solidFill>
            <a:ln w="25400">
              <a:noFill/>
            </a:ln>
          </c:spPr>
          <c:invertIfNegative val="0"/>
          <c:xVal>
            <c:numRef>
              <c:f>Daten_Jahr_Auswahl!$I$14</c:f>
              <c:numCache>
                <c:formatCode>General</c:formatCode>
                <c:ptCount val="1"/>
                <c:pt idx="0">
                  <c:v>5.45</c:v>
                </c:pt>
              </c:numCache>
            </c:numRef>
          </c:xVal>
          <c:yVal>
            <c:numRef>
              <c:f>Daten_Jahr_Auswahl!$J$14</c:f>
              <c:numCache>
                <c:formatCode>General</c:formatCode>
                <c:ptCount val="1"/>
                <c:pt idx="0">
                  <c:v>9500</c:v>
                </c:pt>
              </c:numCache>
            </c:numRef>
          </c:yVal>
          <c:bubbleSize>
            <c:numRef>
              <c:f>Daten_Jahr_Auswahl!$L$14</c:f>
              <c:numCache>
                <c:formatCode>General</c:formatCode>
                <c:ptCount val="1"/>
                <c:pt idx="0">
                  <c:v>#N/A</c:v>
                </c:pt>
              </c:numCache>
            </c:numRef>
          </c:bubbleSize>
          <c:bubble3D val="0"/>
          <c:extLst>
            <c:ext xmlns:c16="http://schemas.microsoft.com/office/drawing/2014/chart" uri="{C3380CC4-5D6E-409C-BE32-E72D297353CC}">
              <c16:uniqueId val="{0000002A-2AAF-41AF-BF67-BC6800A8414A}"/>
            </c:ext>
          </c:extLst>
        </c:ser>
        <c:ser>
          <c:idx val="49"/>
          <c:order val="43"/>
          <c:tx>
            <c:strRef>
              <c:f>Daten_Jahr_Auswahl!$H$15</c:f>
              <c:strCache>
                <c:ptCount val="1"/>
                <c:pt idx="0">
                  <c:v>LT</c:v>
                </c:pt>
              </c:strCache>
            </c:strRef>
          </c:tx>
          <c:spPr>
            <a:solidFill>
              <a:srgbClr val="FC8086"/>
            </a:solidFill>
            <a:ln w="25400">
              <a:noFill/>
            </a:ln>
          </c:spPr>
          <c:invertIfNegative val="0"/>
          <c:xVal>
            <c:numRef>
              <c:f>Daten_Jahr_Auswahl!$I$15</c:f>
              <c:numCache>
                <c:formatCode>General</c:formatCode>
                <c:ptCount val="1"/>
                <c:pt idx="0">
                  <c:v>6.35</c:v>
                </c:pt>
              </c:numCache>
            </c:numRef>
          </c:xVal>
          <c:yVal>
            <c:numRef>
              <c:f>Daten_Jahr_Auswahl!$J$15</c:f>
              <c:numCache>
                <c:formatCode>General</c:formatCode>
                <c:ptCount val="1"/>
                <c:pt idx="0">
                  <c:v>17000</c:v>
                </c:pt>
              </c:numCache>
            </c:numRef>
          </c:yVal>
          <c:bubbleSize>
            <c:numRef>
              <c:f>Daten_Jahr_Auswahl!$L$15</c:f>
              <c:numCache>
                <c:formatCode>General</c:formatCode>
                <c:ptCount val="1"/>
                <c:pt idx="0">
                  <c:v>0.6</c:v>
                </c:pt>
              </c:numCache>
            </c:numRef>
          </c:bubbleSize>
          <c:bubble3D val="0"/>
          <c:extLst>
            <c:ext xmlns:c16="http://schemas.microsoft.com/office/drawing/2014/chart" uri="{C3380CC4-5D6E-409C-BE32-E72D297353CC}">
              <c16:uniqueId val="{0000002B-2AAF-41AF-BF67-BC6800A8414A}"/>
            </c:ext>
          </c:extLst>
        </c:ser>
        <c:ser>
          <c:idx val="50"/>
          <c:order val="44"/>
          <c:tx>
            <c:strRef>
              <c:f>Daten_Jahr_Auswahl!$H$16</c:f>
              <c:strCache>
                <c:ptCount val="1"/>
                <c:pt idx="0">
                  <c:v>LV</c:v>
                </c:pt>
              </c:strCache>
            </c:strRef>
          </c:tx>
          <c:spPr>
            <a:solidFill>
              <a:srgbClr val="FC8086"/>
            </a:solidFill>
            <a:ln w="25400">
              <a:noFill/>
            </a:ln>
          </c:spPr>
          <c:invertIfNegative val="0"/>
          <c:xVal>
            <c:numRef>
              <c:f>Daten_Jahr_Auswahl!$I$16</c:f>
              <c:numCache>
                <c:formatCode>General</c:formatCode>
                <c:ptCount val="1"/>
                <c:pt idx="0">
                  <c:v>6.55</c:v>
                </c:pt>
              </c:numCache>
            </c:numRef>
          </c:xVal>
          <c:yVal>
            <c:numRef>
              <c:f>Daten_Jahr_Auswahl!$J$16</c:f>
              <c:numCache>
                <c:formatCode>General</c:formatCode>
                <c:ptCount val="1"/>
                <c:pt idx="0">
                  <c:v>18500</c:v>
                </c:pt>
              </c:numCache>
            </c:numRef>
          </c:yVal>
          <c:bubbleSize>
            <c:numRef>
              <c:f>Daten_Jahr_Auswahl!$L$16</c:f>
              <c:numCache>
                <c:formatCode>General</c:formatCode>
                <c:ptCount val="1"/>
                <c:pt idx="0">
                  <c:v>0.3</c:v>
                </c:pt>
              </c:numCache>
            </c:numRef>
          </c:bubbleSize>
          <c:bubble3D val="0"/>
          <c:extLst>
            <c:ext xmlns:c16="http://schemas.microsoft.com/office/drawing/2014/chart" uri="{C3380CC4-5D6E-409C-BE32-E72D297353CC}">
              <c16:uniqueId val="{0000002C-2AAF-41AF-BF67-BC6800A8414A}"/>
            </c:ext>
          </c:extLst>
        </c:ser>
        <c:ser>
          <c:idx val="51"/>
          <c:order val="45"/>
          <c:tx>
            <c:strRef>
              <c:f>Daten_Jahr_Auswahl!$H$17</c:f>
              <c:strCache>
                <c:ptCount val="1"/>
                <c:pt idx="0">
                  <c:v>LU</c:v>
                </c:pt>
              </c:strCache>
            </c:strRef>
          </c:tx>
          <c:spPr>
            <a:solidFill>
              <a:srgbClr val="FC8086"/>
            </a:solidFill>
            <a:ln w="25400">
              <a:noFill/>
            </a:ln>
          </c:spPr>
          <c:invertIfNegative val="0"/>
          <c:xVal>
            <c:numRef>
              <c:f>Daten_Jahr_Auswahl!$I$17</c:f>
              <c:numCache>
                <c:formatCode>General</c:formatCode>
                <c:ptCount val="1"/>
                <c:pt idx="0">
                  <c:v>4.0149999999999997</c:v>
                </c:pt>
              </c:numCache>
            </c:numRef>
          </c:xVal>
          <c:yVal>
            <c:numRef>
              <c:f>Daten_Jahr_Auswahl!$J$17</c:f>
              <c:numCache>
                <c:formatCode>General</c:formatCode>
                <c:ptCount val="1"/>
                <c:pt idx="0">
                  <c:v>12800</c:v>
                </c:pt>
              </c:numCache>
            </c:numRef>
          </c:yVal>
          <c:bubbleSize>
            <c:numRef>
              <c:f>Daten_Jahr_Auswahl!$L$17</c:f>
              <c:numCache>
                <c:formatCode>General</c:formatCode>
                <c:ptCount val="1"/>
                <c:pt idx="0">
                  <c:v>0.8</c:v>
                </c:pt>
              </c:numCache>
            </c:numRef>
          </c:bubbleSize>
          <c:bubble3D val="0"/>
          <c:extLst>
            <c:ext xmlns:c16="http://schemas.microsoft.com/office/drawing/2014/chart" uri="{C3380CC4-5D6E-409C-BE32-E72D297353CC}">
              <c16:uniqueId val="{0000002D-2AAF-41AF-BF67-BC6800A8414A}"/>
            </c:ext>
          </c:extLst>
        </c:ser>
        <c:ser>
          <c:idx val="52"/>
          <c:order val="46"/>
          <c:tx>
            <c:strRef>
              <c:f>Daten_Jahr_Auswahl!$H$18</c:f>
              <c:strCache>
                <c:ptCount val="1"/>
                <c:pt idx="0">
                  <c:v>MT</c:v>
                </c:pt>
              </c:strCache>
            </c:strRef>
          </c:tx>
          <c:spPr>
            <a:solidFill>
              <a:srgbClr val="FC8086"/>
            </a:solidFill>
            <a:ln w="25400">
              <a:noFill/>
            </a:ln>
          </c:spPr>
          <c:invertIfNegative val="0"/>
          <c:xVal>
            <c:numRef>
              <c:f>Daten_Jahr_Auswahl!$I$18</c:f>
              <c:numCache>
                <c:formatCode>General</c:formatCode>
                <c:ptCount val="1"/>
                <c:pt idx="0">
                  <c:v>5.0750000000000002</c:v>
                </c:pt>
              </c:numCache>
            </c:numRef>
          </c:xVal>
          <c:yVal>
            <c:numRef>
              <c:f>Daten_Jahr_Auswahl!$J$18</c:f>
              <c:numCache>
                <c:formatCode>General</c:formatCode>
                <c:ptCount val="1"/>
                <c:pt idx="0">
                  <c:v>1600</c:v>
                </c:pt>
              </c:numCache>
            </c:numRef>
          </c:yVal>
          <c:bubbleSize>
            <c:numRef>
              <c:f>Daten_Jahr_Auswahl!$L$18</c:f>
              <c:numCache>
                <c:formatCode>General</c:formatCode>
                <c:ptCount val="1"/>
                <c:pt idx="0">
                  <c:v>#N/A</c:v>
                </c:pt>
              </c:numCache>
            </c:numRef>
          </c:bubbleSize>
          <c:bubble3D val="0"/>
          <c:extLst>
            <c:ext xmlns:c16="http://schemas.microsoft.com/office/drawing/2014/chart" uri="{C3380CC4-5D6E-409C-BE32-E72D297353CC}">
              <c16:uniqueId val="{0000002E-2AAF-41AF-BF67-BC6800A8414A}"/>
            </c:ext>
          </c:extLst>
        </c:ser>
        <c:ser>
          <c:idx val="53"/>
          <c:order val="47"/>
          <c:tx>
            <c:strRef>
              <c:f>Daten_Jahr_Auswahl!$H$19</c:f>
              <c:strCache>
                <c:ptCount val="1"/>
                <c:pt idx="0">
                  <c:v>MK</c:v>
                </c:pt>
              </c:strCache>
            </c:strRef>
          </c:tx>
          <c:spPr>
            <a:solidFill>
              <a:srgbClr val="FC8086"/>
            </a:solidFill>
            <a:ln w="25400">
              <a:noFill/>
            </a:ln>
          </c:spPr>
          <c:invertIfNegative val="0"/>
          <c:xVal>
            <c:numRef>
              <c:f>Daten_Jahr_Auswahl!$I$19</c:f>
              <c:numCache>
                <c:formatCode>General</c:formatCode>
                <c:ptCount val="1"/>
                <c:pt idx="0">
                  <c:v>6.02</c:v>
                </c:pt>
              </c:numCache>
            </c:numRef>
          </c:xVal>
          <c:yVal>
            <c:numRef>
              <c:f>Daten_Jahr_Auswahl!$J$19</c:f>
              <c:numCache>
                <c:formatCode>General</c:formatCode>
                <c:ptCount val="1"/>
                <c:pt idx="0">
                  <c:v>6150</c:v>
                </c:pt>
              </c:numCache>
            </c:numRef>
          </c:yVal>
          <c:bubbleSize>
            <c:numRef>
              <c:f>Daten_Jahr_Auswahl!$L$19</c:f>
              <c:numCache>
                <c:formatCode>General</c:formatCode>
                <c:ptCount val="1"/>
                <c:pt idx="0">
                  <c:v>#N/A</c:v>
                </c:pt>
              </c:numCache>
            </c:numRef>
          </c:bubbleSize>
          <c:bubble3D val="0"/>
          <c:extLst>
            <c:ext xmlns:c16="http://schemas.microsoft.com/office/drawing/2014/chart" uri="{C3380CC4-5D6E-409C-BE32-E72D297353CC}">
              <c16:uniqueId val="{0000002F-2AAF-41AF-BF67-BC6800A8414A}"/>
            </c:ext>
          </c:extLst>
        </c:ser>
        <c:ser>
          <c:idx val="54"/>
          <c:order val="48"/>
          <c:tx>
            <c:strRef>
              <c:f>Daten_Jahr_Auswahl!$H$20</c:f>
              <c:strCache>
                <c:ptCount val="1"/>
                <c:pt idx="0">
                  <c:v>ME</c:v>
                </c:pt>
              </c:strCache>
            </c:strRef>
          </c:tx>
          <c:spPr>
            <a:solidFill>
              <a:srgbClr val="FC8086"/>
            </a:solidFill>
            <a:ln w="25400">
              <a:noFill/>
            </a:ln>
          </c:spPr>
          <c:invertIfNegative val="0"/>
          <c:xVal>
            <c:numRef>
              <c:f>Daten_Jahr_Auswahl!$I$20</c:f>
              <c:numCache>
                <c:formatCode>General</c:formatCode>
                <c:ptCount val="1"/>
                <c:pt idx="0">
                  <c:v>5.68</c:v>
                </c:pt>
              </c:numCache>
            </c:numRef>
          </c:xVal>
          <c:yVal>
            <c:numRef>
              <c:f>Daten_Jahr_Auswahl!$J$20</c:f>
              <c:numCache>
                <c:formatCode>General</c:formatCode>
                <c:ptCount val="1"/>
                <c:pt idx="0">
                  <c:v>7000</c:v>
                </c:pt>
              </c:numCache>
            </c:numRef>
          </c:yVal>
          <c:bubbleSize>
            <c:numRef>
              <c:f>Daten_Jahr_Auswahl!$L$20</c:f>
              <c:numCache>
                <c:formatCode>General</c:formatCode>
                <c:ptCount val="1"/>
                <c:pt idx="0">
                  <c:v>#N/A</c:v>
                </c:pt>
              </c:numCache>
            </c:numRef>
          </c:bubbleSize>
          <c:bubble3D val="0"/>
          <c:extLst>
            <c:ext xmlns:c16="http://schemas.microsoft.com/office/drawing/2014/chart" uri="{C3380CC4-5D6E-409C-BE32-E72D297353CC}">
              <c16:uniqueId val="{00000030-2AAF-41AF-BF67-BC6800A8414A}"/>
            </c:ext>
          </c:extLst>
        </c:ser>
        <c:ser>
          <c:idx val="55"/>
          <c:order val="49"/>
          <c:tx>
            <c:strRef>
              <c:f>Daten_Jahr_Auswahl!$H$21</c:f>
              <c:strCache>
                <c:ptCount val="1"/>
                <c:pt idx="0">
                  <c:v>NL</c:v>
                </c:pt>
              </c:strCache>
            </c:strRef>
          </c:tx>
          <c:spPr>
            <a:solidFill>
              <a:srgbClr val="FC8086"/>
            </a:solidFill>
            <a:ln w="25400">
              <a:noFill/>
            </a:ln>
          </c:spPr>
          <c:invertIfNegative val="0"/>
          <c:xVal>
            <c:numRef>
              <c:f>Daten_Jahr_Auswahl!$I$21</c:f>
              <c:numCache>
                <c:formatCode>General</c:formatCode>
                <c:ptCount val="1"/>
                <c:pt idx="0">
                  <c:v>3.9499999999999997</c:v>
                </c:pt>
              </c:numCache>
            </c:numRef>
          </c:xVal>
          <c:yVal>
            <c:numRef>
              <c:f>Daten_Jahr_Auswahl!$J$21</c:f>
              <c:numCache>
                <c:formatCode>General</c:formatCode>
                <c:ptCount val="1"/>
                <c:pt idx="0">
                  <c:v>15000</c:v>
                </c:pt>
              </c:numCache>
            </c:numRef>
          </c:yVal>
          <c:bubbleSize>
            <c:numRef>
              <c:f>Daten_Jahr_Auswahl!$L$21</c:f>
              <c:numCache>
                <c:formatCode>General</c:formatCode>
                <c:ptCount val="1"/>
                <c:pt idx="0">
                  <c:v>#N/A</c:v>
                </c:pt>
              </c:numCache>
            </c:numRef>
          </c:bubbleSize>
          <c:bubble3D val="0"/>
          <c:extLst>
            <c:ext xmlns:c16="http://schemas.microsoft.com/office/drawing/2014/chart" uri="{C3380CC4-5D6E-409C-BE32-E72D297353CC}">
              <c16:uniqueId val="{00000031-2AAF-41AF-BF67-BC6800A8414A}"/>
            </c:ext>
          </c:extLst>
        </c:ser>
        <c:ser>
          <c:idx val="56"/>
          <c:order val="50"/>
          <c:tx>
            <c:strRef>
              <c:f>Daten_Jahr_Auswahl!$H$22</c:f>
              <c:strCache>
                <c:ptCount val="1"/>
                <c:pt idx="0">
                  <c:v>NO</c:v>
                </c:pt>
              </c:strCache>
            </c:strRef>
          </c:tx>
          <c:spPr>
            <a:solidFill>
              <a:srgbClr val="FC8086"/>
            </a:solidFill>
            <a:ln w="25400">
              <a:noFill/>
            </a:ln>
          </c:spPr>
          <c:invertIfNegative val="0"/>
          <c:xVal>
            <c:numRef>
              <c:f>Daten_Jahr_Auswahl!$I$22</c:f>
              <c:numCache>
                <c:formatCode>General</c:formatCode>
                <c:ptCount val="1"/>
                <c:pt idx="0">
                  <c:v>4.3499999999999996</c:v>
                </c:pt>
              </c:numCache>
            </c:numRef>
          </c:xVal>
          <c:yVal>
            <c:numRef>
              <c:f>Daten_Jahr_Auswahl!$J$22</c:f>
              <c:numCache>
                <c:formatCode>General</c:formatCode>
                <c:ptCount val="1"/>
                <c:pt idx="0">
                  <c:v>24000</c:v>
                </c:pt>
              </c:numCache>
            </c:numRef>
          </c:yVal>
          <c:bubbleSize>
            <c:numRef>
              <c:f>Daten_Jahr_Auswahl!$L$22</c:f>
              <c:numCache>
                <c:formatCode>General</c:formatCode>
                <c:ptCount val="1"/>
                <c:pt idx="0">
                  <c:v>#N/A</c:v>
                </c:pt>
              </c:numCache>
            </c:numRef>
          </c:bubbleSize>
          <c:bubble3D val="0"/>
          <c:extLst>
            <c:ext xmlns:c16="http://schemas.microsoft.com/office/drawing/2014/chart" uri="{C3380CC4-5D6E-409C-BE32-E72D297353CC}">
              <c16:uniqueId val="{00000032-2AAF-41AF-BF67-BC6800A8414A}"/>
            </c:ext>
          </c:extLst>
        </c:ser>
        <c:ser>
          <c:idx val="58"/>
          <c:order val="51"/>
          <c:tx>
            <c:strRef>
              <c:f>Daten_Jahr_Auswahl!$H$24</c:f>
              <c:strCache>
                <c:ptCount val="1"/>
                <c:pt idx="0">
                  <c:v>PL</c:v>
                </c:pt>
              </c:strCache>
            </c:strRef>
          </c:tx>
          <c:spPr>
            <a:solidFill>
              <a:srgbClr val="FC8086"/>
            </a:solidFill>
            <a:ln w="25400">
              <a:noFill/>
            </a:ln>
          </c:spPr>
          <c:invertIfNegative val="0"/>
          <c:xVal>
            <c:numRef>
              <c:f>Daten_Jahr_Auswahl!$I$24</c:f>
              <c:numCache>
                <c:formatCode>General</c:formatCode>
                <c:ptCount val="1"/>
                <c:pt idx="0">
                  <c:v>5.6499999999999995</c:v>
                </c:pt>
              </c:numCache>
            </c:numRef>
          </c:xVal>
          <c:yVal>
            <c:numRef>
              <c:f>Daten_Jahr_Auswahl!$J$24</c:f>
              <c:numCache>
                <c:formatCode>General</c:formatCode>
                <c:ptCount val="1"/>
                <c:pt idx="0">
                  <c:v>14700</c:v>
                </c:pt>
              </c:numCache>
            </c:numRef>
          </c:yVal>
          <c:bubbleSize>
            <c:numRef>
              <c:f>Daten_Jahr_Auswahl!$L$24</c:f>
              <c:numCache>
                <c:formatCode>General</c:formatCode>
                <c:ptCount val="1"/>
                <c:pt idx="0">
                  <c:v>#N/A</c:v>
                </c:pt>
              </c:numCache>
            </c:numRef>
          </c:bubbleSize>
          <c:bubble3D val="0"/>
          <c:extLst>
            <c:ext xmlns:c16="http://schemas.microsoft.com/office/drawing/2014/chart" uri="{C3380CC4-5D6E-409C-BE32-E72D297353CC}">
              <c16:uniqueId val="{00000033-2AAF-41AF-BF67-BC6800A8414A}"/>
            </c:ext>
          </c:extLst>
        </c:ser>
        <c:ser>
          <c:idx val="59"/>
          <c:order val="52"/>
          <c:tx>
            <c:strRef>
              <c:f>Daten_Jahr_Auswahl!$H$25</c:f>
              <c:strCache>
                <c:ptCount val="1"/>
                <c:pt idx="0">
                  <c:v>PT</c:v>
                </c:pt>
              </c:strCache>
            </c:strRef>
          </c:tx>
          <c:spPr>
            <a:solidFill>
              <a:srgbClr val="FC8086"/>
            </a:solidFill>
            <a:ln w="25400">
              <a:noFill/>
            </a:ln>
          </c:spPr>
          <c:invertIfNegative val="0"/>
          <c:xVal>
            <c:numRef>
              <c:f>Daten_Jahr_Auswahl!$I$25</c:f>
              <c:numCache>
                <c:formatCode>General</c:formatCode>
                <c:ptCount val="1"/>
                <c:pt idx="0">
                  <c:v>2.15</c:v>
                </c:pt>
              </c:numCache>
            </c:numRef>
          </c:xVal>
          <c:yVal>
            <c:numRef>
              <c:f>Daten_Jahr_Auswahl!$J$25</c:f>
              <c:numCache>
                <c:formatCode>General</c:formatCode>
                <c:ptCount val="1"/>
                <c:pt idx="0">
                  <c:v>4400</c:v>
                </c:pt>
              </c:numCache>
            </c:numRef>
          </c:yVal>
          <c:bubbleSize>
            <c:numRef>
              <c:f>Daten_Jahr_Auswahl!$L$25</c:f>
              <c:numCache>
                <c:formatCode>General</c:formatCode>
                <c:ptCount val="1"/>
                <c:pt idx="0">
                  <c:v>#N/A</c:v>
                </c:pt>
              </c:numCache>
            </c:numRef>
          </c:bubbleSize>
          <c:bubble3D val="0"/>
          <c:extLst>
            <c:ext xmlns:c16="http://schemas.microsoft.com/office/drawing/2014/chart" uri="{C3380CC4-5D6E-409C-BE32-E72D297353CC}">
              <c16:uniqueId val="{00000034-2AAF-41AF-BF67-BC6800A8414A}"/>
            </c:ext>
          </c:extLst>
        </c:ser>
        <c:ser>
          <c:idx val="60"/>
          <c:order val="53"/>
          <c:tx>
            <c:strRef>
              <c:f>Daten_Jahr_Auswahl!$H$26</c:f>
              <c:strCache>
                <c:ptCount val="1"/>
                <c:pt idx="0">
                  <c:v>RO</c:v>
                </c:pt>
              </c:strCache>
            </c:strRef>
          </c:tx>
          <c:spPr>
            <a:solidFill>
              <a:srgbClr val="FC8086"/>
            </a:solidFill>
            <a:ln w="25400">
              <a:noFill/>
            </a:ln>
          </c:spPr>
          <c:invertIfNegative val="0"/>
          <c:xVal>
            <c:numRef>
              <c:f>Daten_Jahr_Auswahl!$I$26</c:f>
              <c:numCache>
                <c:formatCode>General</c:formatCode>
                <c:ptCount val="1"/>
                <c:pt idx="0">
                  <c:v>6.5</c:v>
                </c:pt>
              </c:numCache>
            </c:numRef>
          </c:xVal>
          <c:yVal>
            <c:numRef>
              <c:f>Daten_Jahr_Auswahl!$J$26</c:f>
              <c:numCache>
                <c:formatCode>General</c:formatCode>
                <c:ptCount val="1"/>
                <c:pt idx="0">
                  <c:v>9750</c:v>
                </c:pt>
              </c:numCache>
            </c:numRef>
          </c:yVal>
          <c:bubbleSize>
            <c:numRef>
              <c:f>Daten_Jahr_Auswahl!$L$26</c:f>
              <c:numCache>
                <c:formatCode>General</c:formatCode>
                <c:ptCount val="1"/>
                <c:pt idx="0">
                  <c:v>#N/A</c:v>
                </c:pt>
              </c:numCache>
            </c:numRef>
          </c:bubbleSize>
          <c:bubble3D val="0"/>
          <c:extLst>
            <c:ext xmlns:c16="http://schemas.microsoft.com/office/drawing/2014/chart" uri="{C3380CC4-5D6E-409C-BE32-E72D297353CC}">
              <c16:uniqueId val="{00000035-2AAF-41AF-BF67-BC6800A8414A}"/>
            </c:ext>
          </c:extLst>
        </c:ser>
        <c:ser>
          <c:idx val="61"/>
          <c:order val="54"/>
          <c:tx>
            <c:strRef>
              <c:f>Daten_Jahr_Auswahl!$H$27</c:f>
              <c:strCache>
                <c:ptCount val="1"/>
                <c:pt idx="0">
                  <c:v>SE</c:v>
                </c:pt>
              </c:strCache>
            </c:strRef>
          </c:tx>
          <c:spPr>
            <a:solidFill>
              <a:srgbClr val="FC8086"/>
            </a:solidFill>
            <a:ln w="25400">
              <a:noFill/>
            </a:ln>
          </c:spPr>
          <c:invertIfNegative val="0"/>
          <c:xVal>
            <c:numRef>
              <c:f>Daten_Jahr_Auswahl!$I$27</c:f>
              <c:numCache>
                <c:formatCode>General</c:formatCode>
                <c:ptCount val="1"/>
                <c:pt idx="0">
                  <c:v>5.2</c:v>
                </c:pt>
              </c:numCache>
            </c:numRef>
          </c:xVal>
          <c:yVal>
            <c:numRef>
              <c:f>Daten_Jahr_Auswahl!$J$27</c:f>
              <c:numCache>
                <c:formatCode>General</c:formatCode>
                <c:ptCount val="1"/>
                <c:pt idx="0">
                  <c:v>22000</c:v>
                </c:pt>
              </c:numCache>
            </c:numRef>
          </c:yVal>
          <c:bubbleSize>
            <c:numRef>
              <c:f>Daten_Jahr_Auswahl!$L$27</c:f>
              <c:numCache>
                <c:formatCode>General</c:formatCode>
                <c:ptCount val="1"/>
                <c:pt idx="0">
                  <c:v>0.1</c:v>
                </c:pt>
              </c:numCache>
            </c:numRef>
          </c:bubbleSize>
          <c:bubble3D val="0"/>
          <c:extLst>
            <c:ext xmlns:c16="http://schemas.microsoft.com/office/drawing/2014/chart" uri="{C3380CC4-5D6E-409C-BE32-E72D297353CC}">
              <c16:uniqueId val="{00000036-2AAF-41AF-BF67-BC6800A8414A}"/>
            </c:ext>
          </c:extLst>
        </c:ser>
        <c:ser>
          <c:idx val="62"/>
          <c:order val="55"/>
          <c:tx>
            <c:strRef>
              <c:f>Daten_Jahr_Auswahl!$H$28</c:f>
              <c:strCache>
                <c:ptCount val="1"/>
                <c:pt idx="0">
                  <c:v>CH</c:v>
                </c:pt>
              </c:strCache>
            </c:strRef>
          </c:tx>
          <c:spPr>
            <a:solidFill>
              <a:srgbClr val="FC8086"/>
            </a:solidFill>
            <a:ln w="25400">
              <a:noFill/>
            </a:ln>
          </c:spPr>
          <c:invertIfNegative val="0"/>
          <c:xVal>
            <c:numRef>
              <c:f>Daten_Jahr_Auswahl!$I$28</c:f>
              <c:numCache>
                <c:formatCode>General</c:formatCode>
                <c:ptCount val="1"/>
                <c:pt idx="0">
                  <c:v>4.25</c:v>
                </c:pt>
              </c:numCache>
            </c:numRef>
          </c:xVal>
          <c:yVal>
            <c:numRef>
              <c:f>Daten_Jahr_Auswahl!$J$28</c:f>
              <c:numCache>
                <c:formatCode>General</c:formatCode>
                <c:ptCount val="1"/>
                <c:pt idx="0">
                  <c:v>10000</c:v>
                </c:pt>
              </c:numCache>
            </c:numRef>
          </c:yVal>
          <c:bubbleSize>
            <c:numRef>
              <c:f>Daten_Jahr_Auswahl!$L$28</c:f>
              <c:numCache>
                <c:formatCode>General</c:formatCode>
                <c:ptCount val="1"/>
                <c:pt idx="0">
                  <c:v>#N/A</c:v>
                </c:pt>
              </c:numCache>
            </c:numRef>
          </c:bubbleSize>
          <c:bubble3D val="0"/>
          <c:extLst>
            <c:ext xmlns:c16="http://schemas.microsoft.com/office/drawing/2014/chart" uri="{C3380CC4-5D6E-409C-BE32-E72D297353CC}">
              <c16:uniqueId val="{00000037-2AAF-41AF-BF67-BC6800A8414A}"/>
            </c:ext>
          </c:extLst>
        </c:ser>
        <c:ser>
          <c:idx val="63"/>
          <c:order val="56"/>
          <c:tx>
            <c:strRef>
              <c:f>Daten_Jahr_Auswahl!$H$29</c:f>
              <c:strCache>
                <c:ptCount val="1"/>
                <c:pt idx="0">
                  <c:v>RS</c:v>
                </c:pt>
              </c:strCache>
            </c:strRef>
          </c:tx>
          <c:spPr>
            <a:solidFill>
              <a:srgbClr val="FC8086"/>
            </a:solidFill>
            <a:ln w="25400">
              <a:noFill/>
            </a:ln>
          </c:spPr>
          <c:invertIfNegative val="0"/>
          <c:xVal>
            <c:numRef>
              <c:f>Daten_Jahr_Auswahl!$I$29</c:f>
              <c:numCache>
                <c:formatCode>General</c:formatCode>
                <c:ptCount val="1"/>
                <c:pt idx="0">
                  <c:v>5.8999999999999995</c:v>
                </c:pt>
              </c:numCache>
            </c:numRef>
          </c:xVal>
          <c:yVal>
            <c:numRef>
              <c:f>Daten_Jahr_Auswahl!$J$29</c:f>
              <c:numCache>
                <c:formatCode>General</c:formatCode>
                <c:ptCount val="1"/>
                <c:pt idx="0">
                  <c:v>8250</c:v>
                </c:pt>
              </c:numCache>
            </c:numRef>
          </c:yVal>
          <c:bubbleSize>
            <c:numRef>
              <c:f>Daten_Jahr_Auswahl!$L$29</c:f>
              <c:numCache>
                <c:formatCode>General</c:formatCode>
                <c:ptCount val="1"/>
                <c:pt idx="0">
                  <c:v>#N/A</c:v>
                </c:pt>
              </c:numCache>
            </c:numRef>
          </c:bubbleSize>
          <c:bubble3D val="0"/>
          <c:extLst>
            <c:ext xmlns:c16="http://schemas.microsoft.com/office/drawing/2014/chart" uri="{C3380CC4-5D6E-409C-BE32-E72D297353CC}">
              <c16:uniqueId val="{00000038-2AAF-41AF-BF67-BC6800A8414A}"/>
            </c:ext>
          </c:extLst>
        </c:ser>
        <c:ser>
          <c:idx val="64"/>
          <c:order val="57"/>
          <c:tx>
            <c:strRef>
              <c:f>Daten_Jahr_Auswahl!$H$30</c:f>
              <c:strCache>
                <c:ptCount val="1"/>
                <c:pt idx="0">
                  <c:v>SK</c:v>
                </c:pt>
              </c:strCache>
            </c:strRef>
          </c:tx>
          <c:spPr>
            <a:solidFill>
              <a:srgbClr val="FC8086"/>
            </a:solidFill>
            <a:ln w="25400">
              <a:noFill/>
            </a:ln>
          </c:spPr>
          <c:invertIfNegative val="0"/>
          <c:xVal>
            <c:numRef>
              <c:f>Daten_Jahr_Auswahl!$I$30</c:f>
              <c:numCache>
                <c:formatCode>General</c:formatCode>
                <c:ptCount val="1"/>
                <c:pt idx="0">
                  <c:v>5.7</c:v>
                </c:pt>
              </c:numCache>
            </c:numRef>
          </c:xVal>
          <c:yVal>
            <c:numRef>
              <c:f>Daten_Jahr_Auswahl!$J$30</c:f>
              <c:numCache>
                <c:formatCode>General</c:formatCode>
                <c:ptCount val="1"/>
                <c:pt idx="0">
                  <c:v>12000</c:v>
                </c:pt>
              </c:numCache>
            </c:numRef>
          </c:yVal>
          <c:bubbleSize>
            <c:numRef>
              <c:f>Daten_Jahr_Auswahl!$L$30</c:f>
              <c:numCache>
                <c:formatCode>General</c:formatCode>
                <c:ptCount val="1"/>
                <c:pt idx="0">
                  <c:v>#N/A</c:v>
                </c:pt>
              </c:numCache>
            </c:numRef>
          </c:bubbleSize>
          <c:bubble3D val="0"/>
          <c:extLst>
            <c:ext xmlns:c16="http://schemas.microsoft.com/office/drawing/2014/chart" uri="{C3380CC4-5D6E-409C-BE32-E72D297353CC}">
              <c16:uniqueId val="{00000039-2AAF-41AF-BF67-BC6800A8414A}"/>
            </c:ext>
          </c:extLst>
        </c:ser>
        <c:ser>
          <c:idx val="65"/>
          <c:order val="58"/>
          <c:tx>
            <c:strRef>
              <c:f>Daten_Jahr_Auswahl!$H$31</c:f>
              <c:strCache>
                <c:ptCount val="1"/>
                <c:pt idx="0">
                  <c:v>SL</c:v>
                </c:pt>
              </c:strCache>
            </c:strRef>
          </c:tx>
          <c:spPr>
            <a:solidFill>
              <a:srgbClr val="FC8086"/>
            </a:solidFill>
            <a:ln w="25400">
              <a:noFill/>
            </a:ln>
          </c:spPr>
          <c:invertIfNegative val="0"/>
          <c:xVal>
            <c:numRef>
              <c:f>Daten_Jahr_Auswahl!$I$31</c:f>
              <c:numCache>
                <c:formatCode>General</c:formatCode>
                <c:ptCount val="1"/>
                <c:pt idx="0">
                  <c:v>5.0999999999999996</c:v>
                </c:pt>
              </c:numCache>
            </c:numRef>
          </c:xVal>
          <c:yVal>
            <c:numRef>
              <c:f>Daten_Jahr_Auswahl!$J$31</c:f>
              <c:numCache>
                <c:formatCode>General</c:formatCode>
                <c:ptCount val="1"/>
                <c:pt idx="0">
                  <c:v>9700</c:v>
                </c:pt>
              </c:numCache>
            </c:numRef>
          </c:yVal>
          <c:bubbleSize>
            <c:numRef>
              <c:f>Daten_Jahr_Auswahl!$L$31</c:f>
              <c:numCache>
                <c:formatCode>General</c:formatCode>
                <c:ptCount val="1"/>
                <c:pt idx="0">
                  <c:v>#N/A</c:v>
                </c:pt>
              </c:numCache>
            </c:numRef>
          </c:bubbleSize>
          <c:bubble3D val="0"/>
          <c:extLst>
            <c:ext xmlns:c16="http://schemas.microsoft.com/office/drawing/2014/chart" uri="{C3380CC4-5D6E-409C-BE32-E72D297353CC}">
              <c16:uniqueId val="{0000003A-2AAF-41AF-BF67-BC6800A8414A}"/>
            </c:ext>
          </c:extLst>
        </c:ser>
        <c:ser>
          <c:idx val="66"/>
          <c:order val="59"/>
          <c:tx>
            <c:strRef>
              <c:f>Daten_Jahr_Auswahl!$H$32</c:f>
              <c:strCache>
                <c:ptCount val="1"/>
                <c:pt idx="0">
                  <c:v>ES</c:v>
                </c:pt>
              </c:strCache>
            </c:strRef>
          </c:tx>
          <c:spPr>
            <a:solidFill>
              <a:srgbClr val="FC8086"/>
            </a:solidFill>
            <a:ln w="25400">
              <a:noFill/>
            </a:ln>
          </c:spPr>
          <c:invertIfNegative val="0"/>
          <c:xVal>
            <c:numRef>
              <c:f>Daten_Jahr_Auswahl!$I$32</c:f>
              <c:numCache>
                <c:formatCode>General</c:formatCode>
                <c:ptCount val="1"/>
                <c:pt idx="0">
                  <c:v>2.8</c:v>
                </c:pt>
              </c:numCache>
            </c:numRef>
          </c:xVal>
          <c:yVal>
            <c:numRef>
              <c:f>Daten_Jahr_Auswahl!$J$32</c:f>
              <c:numCache>
                <c:formatCode>General</c:formatCode>
                <c:ptCount val="1"/>
                <c:pt idx="0">
                  <c:v>5500</c:v>
                </c:pt>
              </c:numCache>
            </c:numRef>
          </c:yVal>
          <c:bubbleSize>
            <c:numRef>
              <c:f>Daten_Jahr_Auswahl!$L$32</c:f>
              <c:numCache>
                <c:formatCode>General</c:formatCode>
                <c:ptCount val="1"/>
                <c:pt idx="0">
                  <c:v>#N/A</c:v>
                </c:pt>
              </c:numCache>
            </c:numRef>
          </c:bubbleSize>
          <c:bubble3D val="0"/>
          <c:extLst>
            <c:ext xmlns:c16="http://schemas.microsoft.com/office/drawing/2014/chart" uri="{C3380CC4-5D6E-409C-BE32-E72D297353CC}">
              <c16:uniqueId val="{0000003B-2AAF-41AF-BF67-BC6800A8414A}"/>
            </c:ext>
          </c:extLst>
        </c:ser>
        <c:ser>
          <c:idx val="67"/>
          <c:order val="60"/>
          <c:tx>
            <c:strRef>
              <c:f>Daten_Jahr_Auswahl!$H$33</c:f>
              <c:strCache>
                <c:ptCount val="1"/>
                <c:pt idx="0">
                  <c:v>CZ</c:v>
                </c:pt>
              </c:strCache>
            </c:strRef>
          </c:tx>
          <c:spPr>
            <a:solidFill>
              <a:srgbClr val="FC8086"/>
            </a:solidFill>
            <a:ln w="25400">
              <a:noFill/>
            </a:ln>
          </c:spPr>
          <c:invertIfNegative val="0"/>
          <c:xVal>
            <c:numRef>
              <c:f>Daten_Jahr_Auswahl!$I$33</c:f>
              <c:numCache>
                <c:formatCode>General</c:formatCode>
                <c:ptCount val="1"/>
                <c:pt idx="0">
                  <c:v>5.15</c:v>
                </c:pt>
              </c:numCache>
            </c:numRef>
          </c:xVal>
          <c:yVal>
            <c:numRef>
              <c:f>Daten_Jahr_Auswahl!$J$33</c:f>
              <c:numCache>
                <c:formatCode>General</c:formatCode>
                <c:ptCount val="1"/>
                <c:pt idx="0">
                  <c:v>13000</c:v>
                </c:pt>
              </c:numCache>
            </c:numRef>
          </c:yVal>
          <c:bubbleSize>
            <c:numRef>
              <c:f>Daten_Jahr_Auswahl!$L$33</c:f>
              <c:numCache>
                <c:formatCode>General</c:formatCode>
                <c:ptCount val="1"/>
                <c:pt idx="0">
                  <c:v>0.4</c:v>
                </c:pt>
              </c:numCache>
            </c:numRef>
          </c:bubbleSize>
          <c:bubble3D val="0"/>
          <c:extLst>
            <c:ext xmlns:c16="http://schemas.microsoft.com/office/drawing/2014/chart" uri="{C3380CC4-5D6E-409C-BE32-E72D297353CC}">
              <c16:uniqueId val="{0000003C-2AAF-41AF-BF67-BC6800A8414A}"/>
            </c:ext>
          </c:extLst>
        </c:ser>
        <c:ser>
          <c:idx val="68"/>
          <c:order val="61"/>
          <c:tx>
            <c:strRef>
              <c:f>Daten_Jahr_Auswahl!$H$34</c:f>
              <c:strCache>
                <c:ptCount val="1"/>
                <c:pt idx="0">
                  <c:v>TR</c:v>
                </c:pt>
              </c:strCache>
            </c:strRef>
          </c:tx>
          <c:spPr>
            <a:solidFill>
              <a:srgbClr val="FC8086"/>
            </a:solidFill>
            <a:ln w="25400">
              <a:noFill/>
            </a:ln>
          </c:spPr>
          <c:invertIfNegative val="0"/>
          <c:xVal>
            <c:numRef>
              <c:f>Daten_Jahr_Auswahl!$I$34</c:f>
              <c:numCache>
                <c:formatCode>General</c:formatCode>
                <c:ptCount val="1"/>
                <c:pt idx="0">
                  <c:v>7.8</c:v>
                </c:pt>
              </c:numCache>
            </c:numRef>
          </c:xVal>
          <c:yVal>
            <c:numRef>
              <c:f>Daten_Jahr_Auswahl!$J$34</c:f>
              <c:numCache>
                <c:formatCode>General</c:formatCode>
                <c:ptCount val="1"/>
                <c:pt idx="0">
                  <c:v>4500</c:v>
                </c:pt>
              </c:numCache>
            </c:numRef>
          </c:yVal>
          <c:bubbleSize>
            <c:numRef>
              <c:f>Daten_Jahr_Auswahl!$L$34</c:f>
              <c:numCache>
                <c:formatCode>General</c:formatCode>
                <c:ptCount val="1"/>
                <c:pt idx="0">
                  <c:v>#N/A</c:v>
                </c:pt>
              </c:numCache>
            </c:numRef>
          </c:bubbleSize>
          <c:bubble3D val="0"/>
          <c:extLst>
            <c:ext xmlns:c16="http://schemas.microsoft.com/office/drawing/2014/chart" uri="{C3380CC4-5D6E-409C-BE32-E72D297353CC}">
              <c16:uniqueId val="{0000003D-2AAF-41AF-BF67-BC6800A8414A}"/>
            </c:ext>
          </c:extLst>
        </c:ser>
        <c:ser>
          <c:idx val="69"/>
          <c:order val="62"/>
          <c:tx>
            <c:strRef>
              <c:f>Daten_Jahr_Auswahl!$H$35</c:f>
              <c:strCache>
                <c:ptCount val="1"/>
                <c:pt idx="0">
                  <c:v>HU</c:v>
                </c:pt>
              </c:strCache>
            </c:strRef>
          </c:tx>
          <c:spPr>
            <a:solidFill>
              <a:srgbClr val="FC8086"/>
            </a:solidFill>
            <a:ln w="25400">
              <a:noFill/>
            </a:ln>
          </c:spPr>
          <c:invertIfNegative val="0"/>
          <c:xVal>
            <c:numRef>
              <c:f>Daten_Jahr_Auswahl!$I$35</c:f>
              <c:numCache>
                <c:formatCode>General</c:formatCode>
                <c:ptCount val="1"/>
                <c:pt idx="0">
                  <c:v>5.75</c:v>
                </c:pt>
              </c:numCache>
            </c:numRef>
          </c:xVal>
          <c:yVal>
            <c:numRef>
              <c:f>Daten_Jahr_Auswahl!$J$35</c:f>
              <c:numCache>
                <c:formatCode>General</c:formatCode>
                <c:ptCount val="1"/>
                <c:pt idx="0">
                  <c:v>10600</c:v>
                </c:pt>
              </c:numCache>
            </c:numRef>
          </c:yVal>
          <c:bubbleSize>
            <c:numRef>
              <c:f>Daten_Jahr_Auswahl!$L$35</c:f>
              <c:numCache>
                <c:formatCode>General</c:formatCode>
                <c:ptCount val="1"/>
                <c:pt idx="0">
                  <c:v>0.8</c:v>
                </c:pt>
              </c:numCache>
            </c:numRef>
          </c:bubbleSize>
          <c:bubble3D val="0"/>
          <c:extLst>
            <c:ext xmlns:c16="http://schemas.microsoft.com/office/drawing/2014/chart" uri="{C3380CC4-5D6E-409C-BE32-E72D297353CC}">
              <c16:uniqueId val="{0000003E-2AAF-41AF-BF67-BC6800A8414A}"/>
            </c:ext>
          </c:extLst>
        </c:ser>
        <c:ser>
          <c:idx val="70"/>
          <c:order val="63"/>
          <c:tx>
            <c:strRef>
              <c:f>Daten_Jahr_Auswahl!$H$36</c:f>
              <c:strCache>
                <c:ptCount val="1"/>
                <c:pt idx="0">
                  <c:v>UK</c:v>
                </c:pt>
              </c:strCache>
            </c:strRef>
          </c:tx>
          <c:spPr>
            <a:solidFill>
              <a:srgbClr val="FC8086"/>
            </a:solidFill>
            <a:ln w="25400">
              <a:noFill/>
            </a:ln>
          </c:spPr>
          <c:invertIfNegative val="0"/>
          <c:xVal>
            <c:numRef>
              <c:f>Daten_Jahr_Auswahl!$I$36</c:f>
              <c:numCache>
                <c:formatCode>General</c:formatCode>
                <c:ptCount val="1"/>
                <c:pt idx="0">
                  <c:v>3</c:v>
                </c:pt>
              </c:numCache>
            </c:numRef>
          </c:xVal>
          <c:yVal>
            <c:numRef>
              <c:f>Daten_Jahr_Auswahl!$J$36</c:f>
              <c:numCache>
                <c:formatCode>General</c:formatCode>
                <c:ptCount val="1"/>
                <c:pt idx="0">
                  <c:v>15000</c:v>
                </c:pt>
              </c:numCache>
            </c:numRef>
          </c:yVal>
          <c:bubbleSize>
            <c:numRef>
              <c:f>Daten_Jahr_Auswahl!$L$36</c:f>
              <c:numCache>
                <c:formatCode>General</c:formatCode>
                <c:ptCount val="1"/>
                <c:pt idx="0">
                  <c:v>#N/A</c:v>
                </c:pt>
              </c:numCache>
            </c:numRef>
          </c:bubbleSize>
          <c:bubble3D val="0"/>
          <c:extLst>
            <c:ext xmlns:c16="http://schemas.microsoft.com/office/drawing/2014/chart" uri="{C3380CC4-5D6E-409C-BE32-E72D297353CC}">
              <c16:uniqueId val="{0000003F-2AAF-41AF-BF67-BC6800A8414A}"/>
            </c:ext>
          </c:extLst>
        </c:ser>
        <c:ser>
          <c:idx val="34"/>
          <c:order val="64"/>
          <c:tx>
            <c:strRef>
              <c:f>Daten_Jahr_Auswahl!$H$37</c:f>
              <c:strCache>
                <c:ptCount val="1"/>
                <c:pt idx="0">
                  <c:v>CY</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Daten_Jahr_Auswahl!$I$37</c:f>
              <c:numCache>
                <c:formatCode>General</c:formatCode>
                <c:ptCount val="1"/>
                <c:pt idx="0">
                  <c:v>7.58</c:v>
                </c:pt>
              </c:numCache>
            </c:numRef>
          </c:xVal>
          <c:yVal>
            <c:numRef>
              <c:f>Daten_Jahr_Auswahl!$J$37</c:f>
              <c:numCache>
                <c:formatCode>General</c:formatCode>
                <c:ptCount val="1"/>
                <c:pt idx="0">
                  <c:v>1350</c:v>
                </c:pt>
              </c:numCache>
            </c:numRef>
          </c:yVal>
          <c:bubbleSize>
            <c:numRef>
              <c:f>Daten_Jahr_Auswahl!$K$37</c:f>
              <c:numCache>
                <c:formatCode>_-* #,##0.0_-;\-* #,##0.0_-;_-* "-"??_-;_-@_-</c:formatCode>
                <c:ptCount val="1"/>
                <c:pt idx="0">
                  <c:v>2.4</c:v>
                </c:pt>
              </c:numCache>
            </c:numRef>
          </c:bubbleSize>
          <c:bubble3D val="0"/>
          <c:extLst>
            <c:ext xmlns:c16="http://schemas.microsoft.com/office/drawing/2014/chart" uri="{C3380CC4-5D6E-409C-BE32-E72D297353CC}">
              <c16:uniqueId val="{00000040-2AAF-41AF-BF67-BC6800A8414A}"/>
            </c:ext>
          </c:extLst>
        </c:ser>
        <c:ser>
          <c:idx val="35"/>
          <c:order val="65"/>
          <c:tx>
            <c:strRef>
              <c:f>Daten_Jahr_Auswahl!$H$37</c:f>
              <c:strCache>
                <c:ptCount val="1"/>
                <c:pt idx="0">
                  <c:v>CY</c:v>
                </c:pt>
              </c:strCache>
            </c:strRef>
          </c:tx>
          <c:spPr>
            <a:solidFill>
              <a:srgbClr val="FC8086"/>
            </a:solidFill>
            <a:ln w="25400">
              <a:noFill/>
            </a:ln>
          </c:spPr>
          <c:invertIfNegative val="0"/>
          <c:xVal>
            <c:numRef>
              <c:f>Daten_Jahr_Auswahl!$I$37</c:f>
              <c:numCache>
                <c:formatCode>General</c:formatCode>
                <c:ptCount val="1"/>
                <c:pt idx="0">
                  <c:v>7.58</c:v>
                </c:pt>
              </c:numCache>
            </c:numRef>
          </c:xVal>
          <c:yVal>
            <c:numRef>
              <c:f>Daten_Jahr_Auswahl!$J$37</c:f>
              <c:numCache>
                <c:formatCode>General</c:formatCode>
                <c:ptCount val="1"/>
                <c:pt idx="0">
                  <c:v>1350</c:v>
                </c:pt>
              </c:numCache>
            </c:numRef>
          </c:yVal>
          <c:bubbleSize>
            <c:numRef>
              <c:f>Daten_Jahr_Auswahl!$L$37</c:f>
              <c:numCache>
                <c:formatCode>General</c:formatCode>
                <c:ptCount val="1"/>
                <c:pt idx="0">
                  <c:v>#N/A</c:v>
                </c:pt>
              </c:numCache>
            </c:numRef>
          </c:bubbleSize>
          <c:bubble3D val="0"/>
          <c:extLst>
            <c:ext xmlns:c16="http://schemas.microsoft.com/office/drawing/2014/chart" uri="{C3380CC4-5D6E-409C-BE32-E72D297353CC}">
              <c16:uniqueId val="{00000041-2AAF-41AF-BF67-BC6800A8414A}"/>
            </c:ext>
          </c:extLst>
        </c:ser>
        <c:ser>
          <c:idx val="20"/>
          <c:order val="66"/>
          <c:tx>
            <c:strRef>
              <c:f>Daten_Jahr_Auswahl!$H$23</c:f>
              <c:strCache>
                <c:ptCount val="1"/>
                <c:pt idx="0">
                  <c:v>AT</c:v>
                </c:pt>
              </c:strCache>
            </c:strRef>
          </c:tx>
          <c:spPr>
            <a:solidFill>
              <a:srgbClr val="E20613"/>
            </a:solidFill>
            <a:ln w="25400">
              <a:noFill/>
            </a:ln>
          </c:spPr>
          <c:invertIfNegative val="0"/>
          <c:dLbls>
            <c:dLbl>
              <c:idx val="0"/>
              <c:dLblPos val="ctr"/>
              <c:showLegendKey val="0"/>
              <c:showVal val="0"/>
              <c:showCatName val="0"/>
              <c:showSerName val="1"/>
              <c:showPercent val="0"/>
              <c:showBubbleSize val="1"/>
              <c:extLst>
                <c:ext xmlns:c15="http://schemas.microsoft.com/office/drawing/2012/chart" uri="{CE6537A1-D6FC-4f65-9D91-7224C49458BB}"/>
                <c:ext xmlns:c16="http://schemas.microsoft.com/office/drawing/2014/chart" uri="{C3380CC4-5D6E-409C-BE32-E72D297353CC}">
                  <c16:uniqueId val="{00000042-2AAF-41AF-BF67-BC6800A8414A}"/>
                </c:ext>
              </c:extLst>
            </c:dLbl>
            <c:spPr>
              <a:noFill/>
            </c:spPr>
            <c:txPr>
              <a:bodyPr/>
              <a:lstStyle/>
              <a:p>
                <a:pPr>
                  <a:defRPr b="1"/>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Daten_Jahr_Auswahl!$I$23</c:f>
              <c:numCache>
                <c:formatCode>General</c:formatCode>
                <c:ptCount val="1"/>
                <c:pt idx="0">
                  <c:v>5.15</c:v>
                </c:pt>
              </c:numCache>
            </c:numRef>
          </c:xVal>
          <c:yVal>
            <c:numRef>
              <c:f>Daten_Jahr_Auswahl!$J$23</c:f>
              <c:numCache>
                <c:formatCode>General</c:formatCode>
                <c:ptCount val="1"/>
                <c:pt idx="0">
                  <c:v>11200</c:v>
                </c:pt>
              </c:numCache>
            </c:numRef>
          </c:yVal>
          <c:bubbleSize>
            <c:numRef>
              <c:f>Daten_Jahr_Auswahl!$K$23</c:f>
              <c:numCache>
                <c:formatCode>_-* #,##0.0_-;\-* #,##0.0_-;_-* "-"??_-;_-@_-</c:formatCode>
                <c:ptCount val="1"/>
                <c:pt idx="0">
                  <c:v>-0.7</c:v>
                </c:pt>
              </c:numCache>
            </c:numRef>
          </c:bubbleSize>
          <c:bubble3D val="0"/>
          <c:extLst>
            <c:ext xmlns:c16="http://schemas.microsoft.com/office/drawing/2014/chart" uri="{C3380CC4-5D6E-409C-BE32-E72D297353CC}">
              <c16:uniqueId val="{00000043-2AAF-41AF-BF67-BC6800A8414A}"/>
            </c:ext>
          </c:extLst>
        </c:ser>
        <c:ser>
          <c:idx val="57"/>
          <c:order val="67"/>
          <c:tx>
            <c:strRef>
              <c:f>Daten_Jahr_Auswahl!$H$23</c:f>
              <c:strCache>
                <c:ptCount val="1"/>
                <c:pt idx="0">
                  <c:v>AT</c:v>
                </c:pt>
              </c:strCache>
            </c:strRef>
          </c:tx>
          <c:spPr>
            <a:solidFill>
              <a:srgbClr val="E20613"/>
            </a:solidFill>
            <a:ln w="25400">
              <a:noFill/>
            </a:ln>
          </c:spPr>
          <c:invertIfNegative val="0"/>
          <c:xVal>
            <c:numRef>
              <c:f>Daten_Jahr_Auswahl!$I$23</c:f>
              <c:numCache>
                <c:formatCode>General</c:formatCode>
                <c:ptCount val="1"/>
                <c:pt idx="0">
                  <c:v>5.15</c:v>
                </c:pt>
              </c:numCache>
            </c:numRef>
          </c:xVal>
          <c:yVal>
            <c:numRef>
              <c:f>Daten_Jahr_Auswahl!$J$23</c:f>
              <c:numCache>
                <c:formatCode>General</c:formatCode>
                <c:ptCount val="1"/>
                <c:pt idx="0">
                  <c:v>11200</c:v>
                </c:pt>
              </c:numCache>
            </c:numRef>
          </c:yVal>
          <c:bubbleSize>
            <c:numRef>
              <c:f>Daten_Jahr_Auswahl!$L$23</c:f>
              <c:numCache>
                <c:formatCode>General</c:formatCode>
                <c:ptCount val="1"/>
                <c:pt idx="0">
                  <c:v>0.7</c:v>
                </c:pt>
              </c:numCache>
            </c:numRef>
          </c:bubbleSize>
          <c:bubble3D val="0"/>
          <c:extLst>
            <c:ext xmlns:c16="http://schemas.microsoft.com/office/drawing/2014/chart" uri="{C3380CC4-5D6E-409C-BE32-E72D297353CC}">
              <c16:uniqueId val="{00000044-2AAF-41AF-BF67-BC6800A8414A}"/>
            </c:ext>
          </c:extLst>
        </c:ser>
        <c:ser>
          <c:idx val="36"/>
          <c:order val="68"/>
          <c:tx>
            <c:strRef>
              <c:f>Daten_Jahr_Auswahl!$H$38</c:f>
              <c:strCache>
                <c:ptCount val="1"/>
                <c:pt idx="0">
                  <c:v>EU15</c:v>
                </c:pt>
              </c:strCache>
            </c:strRef>
          </c:tx>
          <c:spPr>
            <a:solidFill>
              <a:srgbClr val="999999"/>
            </a:solidFill>
            <a:ln w="12700">
              <a:noFill/>
            </a:ln>
          </c:spPr>
          <c:invertIfNegative val="0"/>
          <c:dLbls>
            <c:spPr>
              <a:solidFill>
                <a:srgbClr val="999999"/>
              </a:solidFill>
              <a:ln>
                <a:noFill/>
              </a:ln>
            </c:spPr>
            <c:txPr>
              <a:bodyPr/>
              <a:lstStyle/>
              <a:p>
                <a:pPr>
                  <a:defRPr>
                    <a:solidFill>
                      <a:schemeClr val="bg1"/>
                    </a:solidFill>
                  </a:defRPr>
                </a:pPr>
                <a:endParaRPr lang="de-DE"/>
              </a:p>
            </c:txPr>
            <c:dLblPos val="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Daten_Jahr_Auswahl!$I$38</c:f>
              <c:numCache>
                <c:formatCode>General</c:formatCode>
                <c:ptCount val="1"/>
              </c:numCache>
            </c:numRef>
          </c:xVal>
          <c:yVal>
            <c:numRef>
              <c:f>Daten_Jahr_Auswahl!$J$38</c:f>
              <c:numCache>
                <c:formatCode>General</c:formatCode>
                <c:ptCount val="1"/>
                <c:pt idx="0">
                  <c:v>1000</c:v>
                </c:pt>
              </c:numCache>
            </c:numRef>
          </c:yVal>
          <c:bubbleSize>
            <c:numRef>
              <c:f>Daten_Jahr_Auswahl!$K$38</c:f>
              <c:numCache>
                <c:formatCode>_-* #,##0.0_-;\-* #,##0.0_-;_-* "-"??_-;_-@_-</c:formatCode>
                <c:ptCount val="1"/>
                <c:pt idx="0">
                  <c:v>0</c:v>
                </c:pt>
              </c:numCache>
            </c:numRef>
          </c:bubbleSize>
          <c:bubble3D val="0"/>
          <c:extLst>
            <c:ext xmlns:c16="http://schemas.microsoft.com/office/drawing/2014/chart" uri="{C3380CC4-5D6E-409C-BE32-E72D297353CC}">
              <c16:uniqueId val="{00000045-2AAF-41AF-BF67-BC6800A8414A}"/>
            </c:ext>
          </c:extLst>
        </c:ser>
        <c:ser>
          <c:idx val="71"/>
          <c:order val="69"/>
          <c:tx>
            <c:strRef>
              <c:f>Daten_Jahr_Auswahl!$H$38</c:f>
              <c:strCache>
                <c:ptCount val="1"/>
                <c:pt idx="0">
                  <c:v>EU15</c:v>
                </c:pt>
              </c:strCache>
            </c:strRef>
          </c:tx>
          <c:spPr>
            <a:solidFill>
              <a:srgbClr val="FC8086"/>
            </a:solidFill>
            <a:ln w="25400">
              <a:noFill/>
            </a:ln>
          </c:spPr>
          <c:invertIfNegative val="0"/>
          <c:xVal>
            <c:numRef>
              <c:f>Daten_Jahr_Auswahl!$I$38</c:f>
              <c:numCache>
                <c:formatCode>General</c:formatCode>
                <c:ptCount val="1"/>
              </c:numCache>
            </c:numRef>
          </c:xVal>
          <c:yVal>
            <c:numRef>
              <c:f>Daten_Jahr_Auswahl!$J$38</c:f>
              <c:numCache>
                <c:formatCode>General</c:formatCode>
                <c:ptCount val="1"/>
                <c:pt idx="0">
                  <c:v>1000</c:v>
                </c:pt>
              </c:numCache>
            </c:numRef>
          </c:yVal>
          <c:bubbleSize>
            <c:numRef>
              <c:f>Daten_Jahr_Auswahl!$L$38</c:f>
              <c:numCache>
                <c:formatCode>General</c:formatCode>
                <c:ptCount val="1"/>
                <c:pt idx="0">
                  <c:v>#N/A</c:v>
                </c:pt>
              </c:numCache>
            </c:numRef>
          </c:bubbleSize>
          <c:bubble3D val="0"/>
          <c:extLst>
            <c:ext xmlns:c16="http://schemas.microsoft.com/office/drawing/2014/chart" uri="{C3380CC4-5D6E-409C-BE32-E72D297353CC}">
              <c16:uniqueId val="{00000046-2AAF-41AF-BF67-BC6800A8414A}"/>
            </c:ext>
          </c:extLst>
        </c:ser>
        <c:ser>
          <c:idx val="72"/>
          <c:order val="70"/>
          <c:tx>
            <c:strRef>
              <c:f>Daten_Jahr_Auswahl!$H$39</c:f>
              <c:strCache>
                <c:ptCount val="1"/>
                <c:pt idx="0">
                  <c:v>EU28</c:v>
                </c:pt>
              </c:strCache>
            </c:strRef>
          </c:tx>
          <c:spPr>
            <a:solidFill>
              <a:srgbClr val="999999"/>
            </a:solidFill>
            <a:ln w="12700">
              <a:noFill/>
            </a:ln>
          </c:spPr>
          <c:invertIfNegative val="0"/>
          <c:dLbls>
            <c:spPr>
              <a:solidFill>
                <a:srgbClr val="999999"/>
              </a:solidFill>
              <a:ln>
                <a:noFill/>
              </a:ln>
            </c:spPr>
            <c:txPr>
              <a:bodyPr/>
              <a:lstStyle/>
              <a:p>
                <a:pPr>
                  <a:defRPr>
                    <a:solidFill>
                      <a:schemeClr val="bg1"/>
                    </a:solidFill>
                  </a:defRPr>
                </a:pPr>
                <a:endParaRPr lang="de-DE"/>
              </a:p>
            </c:txPr>
            <c:dLblPos val="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Daten_Jahr_Auswahl!$I$39</c:f>
              <c:numCache>
                <c:formatCode>General</c:formatCode>
                <c:ptCount val="1"/>
                <c:pt idx="0">
                  <c:v>0.5</c:v>
                </c:pt>
              </c:numCache>
            </c:numRef>
          </c:xVal>
          <c:yVal>
            <c:numRef>
              <c:f>Daten_Jahr_Auswahl!$J$39</c:f>
              <c:numCache>
                <c:formatCode>General</c:formatCode>
                <c:ptCount val="1"/>
                <c:pt idx="0">
                  <c:v>22000</c:v>
                </c:pt>
              </c:numCache>
            </c:numRef>
          </c:yVal>
          <c:bubbleSize>
            <c:numRef>
              <c:f>Daten_Jahr_Auswahl!$K$39</c:f>
              <c:numCache>
                <c:formatCode>_-* #,##0.0_-;\-* #,##0.0_-;_-* "-"??_-;_-@_-</c:formatCode>
                <c:ptCount val="1"/>
                <c:pt idx="0">
                  <c:v>0.5</c:v>
                </c:pt>
              </c:numCache>
            </c:numRef>
          </c:bubbleSize>
          <c:bubble3D val="0"/>
          <c:extLst>
            <c:ext xmlns:c16="http://schemas.microsoft.com/office/drawing/2014/chart" uri="{C3380CC4-5D6E-409C-BE32-E72D297353CC}">
              <c16:uniqueId val="{00000047-2AAF-41AF-BF67-BC6800A8414A}"/>
            </c:ext>
          </c:extLst>
        </c:ser>
        <c:ser>
          <c:idx val="73"/>
          <c:order val="71"/>
          <c:tx>
            <c:strRef>
              <c:f>Daten_Jahr_Auswahl!$H$39</c:f>
              <c:strCache>
                <c:ptCount val="1"/>
                <c:pt idx="0">
                  <c:v>EU28</c:v>
                </c:pt>
              </c:strCache>
            </c:strRef>
          </c:tx>
          <c:spPr>
            <a:solidFill>
              <a:srgbClr val="FC8086"/>
            </a:solidFill>
            <a:ln w="25400">
              <a:noFill/>
            </a:ln>
          </c:spPr>
          <c:invertIfNegative val="0"/>
          <c:xVal>
            <c:numRef>
              <c:f>Daten_Jahr_Auswahl!$I$39</c:f>
              <c:numCache>
                <c:formatCode>General</c:formatCode>
                <c:ptCount val="1"/>
                <c:pt idx="0">
                  <c:v>0.5</c:v>
                </c:pt>
              </c:numCache>
            </c:numRef>
          </c:xVal>
          <c:yVal>
            <c:numRef>
              <c:f>Daten_Jahr_Auswahl!$J$39</c:f>
              <c:numCache>
                <c:formatCode>General</c:formatCode>
                <c:ptCount val="1"/>
                <c:pt idx="0">
                  <c:v>22000</c:v>
                </c:pt>
              </c:numCache>
            </c:numRef>
          </c:yVal>
          <c:bubbleSize>
            <c:numRef>
              <c:f>Daten_Jahr_Auswahl!$L$39</c:f>
              <c:numCache>
                <c:formatCode>General</c:formatCode>
                <c:ptCount val="1"/>
                <c:pt idx="0">
                  <c:v>#N/A</c:v>
                </c:pt>
              </c:numCache>
            </c:numRef>
          </c:bubbleSize>
          <c:bubble3D val="0"/>
          <c:extLst>
            <c:ext xmlns:c16="http://schemas.microsoft.com/office/drawing/2014/chart" uri="{C3380CC4-5D6E-409C-BE32-E72D297353CC}">
              <c16:uniqueId val="{00000048-2AAF-41AF-BF67-BC6800A8414A}"/>
            </c:ext>
          </c:extLst>
        </c:ser>
        <c:ser>
          <c:idx val="1"/>
          <c:order val="72"/>
          <c:tx>
            <c:strRef>
              <c:f>Daten_Jahr_Auswahl!$H$3</c:f>
              <c:strCache>
                <c:ptCount val="1"/>
                <c:pt idx="0">
                  <c:v>BE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c:f>
              <c:numCache>
                <c:formatCode>General</c:formatCode>
                <c:ptCount val="1"/>
                <c:pt idx="0">
                  <c:v>3.73</c:v>
                </c:pt>
              </c:numCache>
            </c:numRef>
          </c:xVal>
          <c:yVal>
            <c:numRef>
              <c:f>Daten_Jahr_Auswahl!$J$3</c:f>
              <c:numCache>
                <c:formatCode>General</c:formatCode>
                <c:ptCount val="1"/>
                <c:pt idx="0">
                  <c:v>13700</c:v>
                </c:pt>
              </c:numCache>
            </c:numRef>
          </c:yVal>
          <c:bubbleSize>
            <c:numRef>
              <c:f>Daten_Jahr_Auswahl!$K$3</c:f>
              <c:numCache>
                <c:formatCode>_-* #,##0.0_-;\-* #,##0.0_-;_-* "-"??_-;_-@_-</c:formatCode>
                <c:ptCount val="1"/>
                <c:pt idx="0">
                  <c:v>1.5</c:v>
                </c:pt>
              </c:numCache>
            </c:numRef>
          </c:bubbleSize>
          <c:bubble3D val="0"/>
          <c:extLst>
            <c:ext xmlns:c16="http://schemas.microsoft.com/office/drawing/2014/chart" uri="{C3380CC4-5D6E-409C-BE32-E72D297353CC}">
              <c16:uniqueId val="{00000049-2AAF-41AF-BF67-BC6800A8414A}"/>
            </c:ext>
          </c:extLst>
        </c:ser>
        <c:ser>
          <c:idx val="37"/>
          <c:order val="73"/>
          <c:tx>
            <c:strRef>
              <c:f>Daten_Jahr_Auswahl!$H$3</c:f>
              <c:strCache>
                <c:ptCount val="1"/>
                <c:pt idx="0">
                  <c:v>BE</c:v>
                </c:pt>
              </c:strCache>
            </c:strRef>
          </c:tx>
          <c:spPr>
            <a:solidFill>
              <a:srgbClr val="FC8086"/>
            </a:solidFill>
            <a:ln w="25400">
              <a:noFill/>
            </a:ln>
          </c:spPr>
          <c:invertIfNegative val="0"/>
          <c:xVal>
            <c:numRef>
              <c:f>Daten_Jahr_Auswahl!$I$3</c:f>
              <c:numCache>
                <c:formatCode>General</c:formatCode>
                <c:ptCount val="1"/>
                <c:pt idx="0">
                  <c:v>3.73</c:v>
                </c:pt>
              </c:numCache>
            </c:numRef>
          </c:xVal>
          <c:yVal>
            <c:numRef>
              <c:f>Daten_Jahr_Auswahl!$J$3</c:f>
              <c:numCache>
                <c:formatCode>General</c:formatCode>
                <c:ptCount val="1"/>
                <c:pt idx="0">
                  <c:v>13700</c:v>
                </c:pt>
              </c:numCache>
            </c:numRef>
          </c:yVal>
          <c:bubbleSize>
            <c:numRef>
              <c:f>Daten_Jahr_Auswahl!$L$3</c:f>
              <c:numCache>
                <c:formatCode>General</c:formatCode>
                <c:ptCount val="1"/>
                <c:pt idx="0">
                  <c:v>#N/A</c:v>
                </c:pt>
              </c:numCache>
            </c:numRef>
          </c:bubbleSize>
          <c:bubble3D val="0"/>
          <c:extLst>
            <c:ext xmlns:c16="http://schemas.microsoft.com/office/drawing/2014/chart" uri="{C3380CC4-5D6E-409C-BE32-E72D297353CC}">
              <c16:uniqueId val="{0000004A-2AAF-41AF-BF67-BC6800A8414A}"/>
            </c:ext>
          </c:extLst>
        </c:ser>
        <c:ser>
          <c:idx val="74"/>
          <c:order val="74"/>
          <c:tx>
            <c:strRef>
              <c:f>Daten_Jahr_Auswahl!$H$2</c:f>
              <c:strCache>
                <c:ptCount val="1"/>
                <c:pt idx="0">
                  <c:v>AL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c:f>
              <c:numCache>
                <c:formatCode>General</c:formatCode>
                <c:ptCount val="1"/>
                <c:pt idx="0">
                  <c:v>5.85</c:v>
                </c:pt>
              </c:numCache>
            </c:numRef>
          </c:xVal>
          <c:yVal>
            <c:numRef>
              <c:f>Daten_Jahr_Auswahl!$J$2</c:f>
              <c:numCache>
                <c:formatCode>General</c:formatCode>
                <c:ptCount val="1"/>
                <c:pt idx="0">
                  <c:v>5750</c:v>
                </c:pt>
              </c:numCache>
            </c:numRef>
          </c:yVal>
          <c:bubbleSize>
            <c:numRef>
              <c:f>Daten_Jahr_Auswahl!$K$2</c:f>
              <c:numCache>
                <c:formatCode>_-* #,##0.0_-;\-* #,##0.0_-;_-* "-"??_-;_-@_-</c:formatCode>
                <c:ptCount val="1"/>
                <c:pt idx="0">
                  <c:v>0</c:v>
                </c:pt>
              </c:numCache>
            </c:numRef>
          </c:bubbleSize>
          <c:bubble3D val="0"/>
          <c:extLst>
            <c:ext xmlns:c16="http://schemas.microsoft.com/office/drawing/2014/chart" uri="{C3380CC4-5D6E-409C-BE32-E72D297353CC}">
              <c16:uniqueId val="{0000004B-2AAF-41AF-BF67-BC6800A8414A}"/>
            </c:ext>
          </c:extLst>
        </c:ser>
        <c:ser>
          <c:idx val="75"/>
          <c:order val="75"/>
          <c:tx>
            <c:strRef>
              <c:f>Daten_Jahr_Auswahl!$H$2</c:f>
              <c:strCache>
                <c:ptCount val="1"/>
                <c:pt idx="0">
                  <c:v>AL</c:v>
                </c:pt>
              </c:strCache>
            </c:strRef>
          </c:tx>
          <c:spPr>
            <a:solidFill>
              <a:srgbClr val="FC8086"/>
            </a:solidFill>
            <a:ln w="25400">
              <a:noFill/>
            </a:ln>
          </c:spPr>
          <c:invertIfNegative val="0"/>
          <c:xVal>
            <c:numRef>
              <c:f>Daten_Jahr_Auswahl!$I$2</c:f>
              <c:numCache>
                <c:formatCode>General</c:formatCode>
                <c:ptCount val="1"/>
                <c:pt idx="0">
                  <c:v>5.85</c:v>
                </c:pt>
              </c:numCache>
            </c:numRef>
          </c:xVal>
          <c:yVal>
            <c:numRef>
              <c:f>Daten_Jahr_Auswahl!$J$2</c:f>
              <c:numCache>
                <c:formatCode>General</c:formatCode>
                <c:ptCount val="1"/>
                <c:pt idx="0">
                  <c:v>5750</c:v>
                </c:pt>
              </c:numCache>
            </c:numRef>
          </c:yVal>
          <c:bubbleSize>
            <c:numRef>
              <c:f>Daten_Jahr_Auswahl!$L$2</c:f>
              <c:numCache>
                <c:formatCode>General</c:formatCode>
                <c:ptCount val="1"/>
                <c:pt idx="0">
                  <c:v>#N/A</c:v>
                </c:pt>
              </c:numCache>
            </c:numRef>
          </c:bubbleSize>
          <c:bubble3D val="0"/>
          <c:extLst>
            <c:ext xmlns:c16="http://schemas.microsoft.com/office/drawing/2014/chart" uri="{C3380CC4-5D6E-409C-BE32-E72D297353CC}">
              <c16:uniqueId val="{0000004C-2AAF-41AF-BF67-BC6800A8414A}"/>
            </c:ext>
          </c:extLst>
        </c:ser>
        <c:dLbls>
          <c:showLegendKey val="0"/>
          <c:showVal val="0"/>
          <c:showCatName val="0"/>
          <c:showSerName val="0"/>
          <c:showPercent val="0"/>
          <c:showBubbleSize val="0"/>
        </c:dLbls>
        <c:bubbleScale val="30"/>
        <c:showNegBubbles val="1"/>
        <c:sizeRepresents val="w"/>
        <c:axId val="127349120"/>
        <c:axId val="127351040"/>
      </c:bubbleChart>
      <c:valAx>
        <c:axId val="127349120"/>
        <c:scaling>
          <c:orientation val="minMax"/>
          <c:max val="9"/>
          <c:min val="0"/>
        </c:scaling>
        <c:delete val="1"/>
        <c:axPos val="b"/>
        <c:title>
          <c:tx>
            <c:strRef>
              <c:f>[0]!Prognose</c:f>
              <c:strCache>
                <c:ptCount val="1"/>
                <c:pt idx="0">
                  <c:v>* Prognose und vorläufige Werte</c:v>
                </c:pt>
              </c:strCache>
            </c:strRef>
          </c:tx>
          <c:layout>
            <c:manualLayout>
              <c:xMode val="edge"/>
              <c:yMode val="edge"/>
              <c:x val="1.1441126797379443E-2"/>
              <c:y val="0.96711742733340567"/>
            </c:manualLayout>
          </c:layout>
          <c:overlay val="0"/>
          <c:spPr>
            <a:noFill/>
            <a:ln>
              <a:noFill/>
            </a:ln>
          </c:spPr>
          <c:txPr>
            <a:bodyPr/>
            <a:lstStyle/>
            <a:p>
              <a:pPr>
                <a:defRPr>
                  <a:solidFill>
                    <a:srgbClr val="E20613"/>
                  </a:solidFill>
                </a:defRPr>
              </a:pPr>
              <a:endParaRPr lang="de-DE"/>
            </a:p>
          </c:txPr>
        </c:title>
        <c:numFmt formatCode="General" sourceLinked="1"/>
        <c:majorTickMark val="out"/>
        <c:minorTickMark val="none"/>
        <c:tickLblPos val="nextTo"/>
        <c:crossAx val="127351040"/>
        <c:crosses val="autoZero"/>
        <c:crossBetween val="midCat"/>
      </c:valAx>
      <c:valAx>
        <c:axId val="127351040"/>
        <c:scaling>
          <c:orientation val="minMax"/>
          <c:max val="30000"/>
          <c:min val="0"/>
        </c:scaling>
        <c:delete val="1"/>
        <c:axPos val="r"/>
        <c:title>
          <c:tx>
            <c:strRef>
              <c:f>[0]!Quellenangabe</c:f>
              <c:strCache>
                <c:ptCount val="1"/>
                <c:pt idx="0">
                  <c:v>Quelle: EU-Prognose</c:v>
                </c:pt>
              </c:strCache>
            </c:strRef>
          </c:tx>
          <c:layout>
            <c:manualLayout>
              <c:xMode val="edge"/>
              <c:yMode val="edge"/>
              <c:x val="1.4625881671299227E-2"/>
              <c:y val="0.91395753064831375"/>
            </c:manualLayout>
          </c:layout>
          <c:overlay val="0"/>
          <c:spPr>
            <a:solidFill>
              <a:schemeClr val="bg1"/>
            </a:solidFill>
            <a:ln>
              <a:noFill/>
            </a:ln>
          </c:spPr>
          <c:txPr>
            <a:bodyPr rot="0" vert="horz"/>
            <a:lstStyle/>
            <a:p>
              <a:pPr algn="l">
                <a:defRPr>
                  <a:solidFill>
                    <a:sysClr val="windowText" lastClr="000000"/>
                  </a:solidFill>
                </a:defRPr>
              </a:pPr>
              <a:endParaRPr lang="de-DE"/>
            </a:p>
          </c:txPr>
        </c:title>
        <c:numFmt formatCode="#,##0" sourceLinked="0"/>
        <c:majorTickMark val="out"/>
        <c:minorTickMark val="none"/>
        <c:tickLblPos val="nextTo"/>
        <c:crossAx val="127349120"/>
        <c:crosses val="max"/>
        <c:crossBetween val="midCat"/>
        <c:majorUnit val="5000"/>
      </c:valAx>
      <c:spPr>
        <a:blipFill>
          <a:blip xmlns:r="http://schemas.openxmlformats.org/officeDocument/2006/relationships" r:embed="rId1"/>
          <a:stretch>
            <a:fillRect/>
          </a:stretch>
        </a:blipFill>
      </c:spPr>
    </c:plotArea>
    <c:plotVisOnly val="1"/>
    <c:dispBlanksAs val="gap"/>
    <c:showDLblsOverMax val="0"/>
  </c:chart>
  <c:spPr>
    <a:solidFill>
      <a:schemeClr val="bg1"/>
    </a:solidFill>
    <a:ln>
      <a:noFill/>
    </a:ln>
  </c:spPr>
  <c:txPr>
    <a:bodyPr/>
    <a:lstStyle/>
    <a:p>
      <a:pPr>
        <a:defRPr>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30" dropStyle="combo" dx="16" fmlaLink="Dropdown!$K$3" fmlaRange="Dropdown!$B$3:$B$39" noThreeD="1" sel="37" val="7"/>
</file>

<file path=xl/ctrlProps/ctrlProp2.xml><?xml version="1.0" encoding="utf-8"?>
<formControlPr xmlns="http://schemas.microsoft.com/office/spreadsheetml/2009/9/main" objectType="Spin" dx="16" fmlaLink="Dropdown!$Q$3" max="2024" min="2000" page="10" val="2023"/>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952500</xdr:colOff>
          <xdr:row>0</xdr:row>
          <xdr:rowOff>25400</xdr:rowOff>
        </xdr:from>
        <xdr:to>
          <xdr:col>7</xdr:col>
          <xdr:colOff>882650</xdr:colOff>
          <xdr:row>1</xdr:row>
          <xdr:rowOff>222250</xdr:rowOff>
        </xdr:to>
        <xdr:sp macro="" textlink="">
          <xdr:nvSpPr>
            <xdr:cNvPr id="612353" name="Drop Down 1" hidden="1">
              <a:extLst>
                <a:ext uri="{63B3BB69-23CF-44E3-9099-C40C66FF867C}">
                  <a14:compatExt spid="_x0000_s612353"/>
                </a:ext>
                <a:ext uri="{FF2B5EF4-FFF2-40B4-BE49-F238E27FC236}">
                  <a16:creationId xmlns:a16="http://schemas.microsoft.com/office/drawing/2014/main" id="{00000000-0008-0000-0000-0000015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31750</xdr:colOff>
          <xdr:row>0</xdr:row>
          <xdr:rowOff>25400</xdr:rowOff>
        </xdr:from>
        <xdr:to>
          <xdr:col>10</xdr:col>
          <xdr:colOff>158750</xdr:colOff>
          <xdr:row>1</xdr:row>
          <xdr:rowOff>215900</xdr:rowOff>
        </xdr:to>
        <xdr:sp macro="" textlink="">
          <xdr:nvSpPr>
            <xdr:cNvPr id="612354" name="Spinner 2" hidden="1">
              <a:extLst>
                <a:ext uri="{63B3BB69-23CF-44E3-9099-C40C66FF867C}">
                  <a14:compatExt spid="_x0000_s612354"/>
                </a:ext>
                <a:ext uri="{FF2B5EF4-FFF2-40B4-BE49-F238E27FC236}">
                  <a16:creationId xmlns:a16="http://schemas.microsoft.com/office/drawing/2014/main" id="{00000000-0008-0000-0000-00000258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11</xdr:col>
      <xdr:colOff>366238</xdr:colOff>
      <xdr:row>1</xdr:row>
      <xdr:rowOff>9526</xdr:rowOff>
    </xdr:from>
    <xdr:to>
      <xdr:col>12</xdr:col>
      <xdr:colOff>676753</xdr:colOff>
      <xdr:row>2</xdr:row>
      <xdr:rowOff>140971</xdr:rowOff>
    </xdr:to>
    <xdr:pic>
      <xdr:nvPicPr>
        <xdr:cNvPr id="12" name="Grafik 11" descr="http://mossportal.res.wk.wknet/folienportal/Bilder%20und%20Logos/WKÖ%20Logos/wika_oe4.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8605363" y="66676"/>
          <a:ext cx="1158240" cy="360045"/>
        </a:xfrm>
        <a:prstGeom prst="rect">
          <a:avLst/>
        </a:prstGeom>
        <a:noFill/>
        <a:ln w="9525">
          <a:noFill/>
          <a:miter lim="800000"/>
          <a:headEnd/>
          <a:tailEnd/>
        </a:ln>
      </xdr:spPr>
    </xdr:pic>
    <xdr:clientData/>
  </xdr:twoCellAnchor>
  <xdr:twoCellAnchor editAs="absolute">
    <xdr:from>
      <xdr:col>0</xdr:col>
      <xdr:colOff>38100</xdr:colOff>
      <xdr:row>3</xdr:row>
      <xdr:rowOff>133350</xdr:rowOff>
    </xdr:from>
    <xdr:to>
      <xdr:col>12</xdr:col>
      <xdr:colOff>683683</xdr:colOff>
      <xdr:row>35</xdr:row>
      <xdr:rowOff>3174</xdr:rowOff>
    </xdr:to>
    <xdr:graphicFrame macro="">
      <xdr:nvGraphicFramePr>
        <xdr:cNvPr id="14" name="Diagramm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bfrage von MS Access Database_1" connectionId="1" xr16:uid="{00000000-0016-0000-0400-000000000000}" autoFormatId="16" applyNumberFormats="0" applyBorderFormats="0" applyFontFormats="0" applyPatternFormats="0" applyAlignmentFormats="0" applyWidthHeightFormats="0">
  <queryTableRefresh nextId="5" unboundColumnsRight="1">
    <queryTableFields count="2">
      <queryTableField id="1" name="Jahr" tableColumnId="1"/>
      <queryTableField id="2" dataBound="0"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elle_Abfrage_von_MS_Access_Database_1" displayName="Tabelle_Abfrage_von_MS_Access_Database_1" ref="P2:Q26" tableType="queryTable" totalsRowShown="0" headerRowDxfId="3" dataDxfId="2">
  <autoFilter ref="P2:Q26" xr:uid="{00000000-0009-0000-0100-000004000000}"/>
  <tableColumns count="2">
    <tableColumn id="1" xr3:uid="{00000000-0010-0000-0000-000001000000}" uniqueName="1" name="Jahr" queryTableFieldId="1" dataDxfId="1"/>
    <tableColumn id="2" xr3:uid="{00000000-0010-0000-0000-000002000000}" uniqueName="2" name="Auswahl" queryTableFieldId="2" dataDxfId="0"/>
  </tableColumns>
  <tableStyleInfo name="TableStyleMedium9"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defRPr sz="800">
            <a:latin typeface="Calibri"/>
          </a:defRPr>
        </a:defP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Q43"/>
  <sheetViews>
    <sheetView showGridLines="0" tabSelected="1" zoomScaleNormal="100" workbookViewId="0"/>
  </sheetViews>
  <sheetFormatPr baseColWidth="10" defaultColWidth="11.453125" defaultRowHeight="13.5" x14ac:dyDescent="0.35"/>
  <cols>
    <col min="1" max="1" width="4.6328125" style="37" customWidth="1"/>
    <col min="2" max="2" width="21.6328125" style="37" customWidth="1"/>
    <col min="3" max="3" width="10.6328125" style="37" customWidth="1"/>
    <col min="4" max="4" width="16.6328125" style="37" customWidth="1"/>
    <col min="5" max="5" width="6.6328125" style="37" customWidth="1"/>
    <col min="6" max="6" width="12.6328125" style="37" customWidth="1"/>
    <col min="7" max="7" width="4.6328125" style="37" customWidth="1"/>
    <col min="8" max="8" width="21.6328125" style="37" customWidth="1"/>
    <col min="9" max="9" width="10.6328125" style="37" customWidth="1"/>
    <col min="10" max="10" width="6.453125" style="37" bestFit="1" customWidth="1"/>
    <col min="11" max="11" width="6.6328125" style="37" customWidth="1"/>
    <col min="12" max="12" width="12.6328125" style="37" customWidth="1"/>
    <col min="13" max="14" width="11.453125" style="37"/>
    <col min="15" max="15" width="6.453125" style="37" bestFit="1" customWidth="1"/>
    <col min="16" max="16" width="11.453125" style="37"/>
    <col min="17" max="17" width="13.36328125" style="37" customWidth="1"/>
    <col min="18" max="16384" width="11.453125" style="37"/>
  </cols>
  <sheetData>
    <row r="1" spans="1:17" ht="5" customHeight="1" x14ac:dyDescent="0.35">
      <c r="A1" s="35"/>
      <c r="B1" s="35"/>
      <c r="C1" s="35"/>
      <c r="D1" s="35"/>
      <c r="E1" s="35"/>
      <c r="F1" s="35"/>
      <c r="G1" s="35"/>
      <c r="H1" s="35"/>
      <c r="I1" s="35"/>
      <c r="J1" s="35"/>
      <c r="K1" s="35"/>
      <c r="L1" s="35"/>
      <c r="M1" s="35"/>
      <c r="N1" s="36"/>
      <c r="O1" s="36"/>
      <c r="P1" s="36"/>
      <c r="Q1" s="36"/>
    </row>
    <row r="2" spans="1:17" ht="18" customHeight="1" x14ac:dyDescent="0.35">
      <c r="A2" s="38" t="s">
        <v>48</v>
      </c>
      <c r="B2" s="38"/>
      <c r="C2" s="38"/>
      <c r="D2" s="38" t="s">
        <v>174</v>
      </c>
      <c r="E2" s="38"/>
      <c r="F2" s="35"/>
      <c r="G2" s="39"/>
      <c r="H2" s="40"/>
      <c r="I2" s="35"/>
      <c r="J2" s="41">
        <f>Auswahl_Jahr</f>
        <v>2023</v>
      </c>
      <c r="K2" s="42" t="str">
        <f>IF(Auswahl_Jahr&gt;2022,"*","")</f>
        <v>*</v>
      </c>
      <c r="L2" s="43"/>
      <c r="M2" s="35"/>
    </row>
    <row r="3" spans="1:17" ht="15" customHeight="1" x14ac:dyDescent="0.35">
      <c r="A3" s="44" t="str">
        <f>IF(AND(VALUE(VON)&lt;=Auswahl_Jahr,VALUE(BIS)&gt;=Auswahl_Jahr),"Daten verfügbar von " &amp; VON &amp; " bis " &amp; BIS,"Daten verfügbar von " &amp; VON &amp; " bis " &amp; BIS)</f>
        <v>Daten verfügbar von 2000 bis 2025</v>
      </c>
      <c r="B3" s="44"/>
      <c r="C3" s="44"/>
      <c r="D3" s="45"/>
      <c r="E3" s="45"/>
      <c r="F3" s="46" t="str">
        <f>IF(AND(VALUE(VON)&lt;=Auswahl_Jahr,VALUE(BIS)&gt;=Auswahl_Jahr),"","&lt;-- Achtung: Für das gewählte Merkmal und Jahr sind keine Daten verfügbar!")</f>
        <v/>
      </c>
      <c r="G3" s="47"/>
      <c r="H3" s="47"/>
      <c r="I3" s="47"/>
      <c r="J3" s="48"/>
      <c r="K3" s="48"/>
      <c r="L3" s="48"/>
      <c r="M3" s="45"/>
    </row>
    <row r="4" spans="1:17" ht="12.75" customHeight="1" x14ac:dyDescent="0.35">
      <c r="A4" s="49"/>
      <c r="B4" s="49"/>
      <c r="C4" s="49"/>
      <c r="D4" s="49"/>
      <c r="E4" s="49"/>
      <c r="F4" s="50"/>
      <c r="G4" s="50"/>
      <c r="H4" s="50"/>
      <c r="I4" s="50"/>
      <c r="J4" s="49"/>
      <c r="K4" s="49"/>
      <c r="L4" s="49"/>
      <c r="M4" s="49"/>
    </row>
    <row r="5" spans="1:17" x14ac:dyDescent="0.35">
      <c r="A5" s="49"/>
      <c r="B5" s="49"/>
      <c r="C5" s="49"/>
      <c r="D5" s="49"/>
      <c r="E5" s="49"/>
      <c r="F5" s="49"/>
      <c r="G5" s="49"/>
      <c r="H5" s="49"/>
      <c r="I5" s="49"/>
      <c r="J5" s="49"/>
      <c r="K5" s="49"/>
      <c r="L5" s="49"/>
      <c r="M5" s="49"/>
    </row>
    <row r="6" spans="1:17" x14ac:dyDescent="0.35">
      <c r="A6" s="49"/>
      <c r="B6" s="49"/>
      <c r="C6" s="49"/>
      <c r="D6" s="49"/>
      <c r="E6" s="49"/>
      <c r="F6" s="49"/>
      <c r="G6" s="49"/>
      <c r="H6" s="49"/>
      <c r="I6" s="49"/>
      <c r="J6" s="49"/>
      <c r="K6" s="49"/>
      <c r="L6" s="49"/>
      <c r="M6" s="49"/>
    </row>
    <row r="7" spans="1:17" x14ac:dyDescent="0.35">
      <c r="A7" s="49"/>
      <c r="B7" s="49"/>
      <c r="C7" s="49"/>
      <c r="D7" s="49"/>
      <c r="E7" s="49"/>
      <c r="F7" s="49"/>
      <c r="G7" s="49"/>
      <c r="H7" s="49"/>
      <c r="I7" s="49"/>
      <c r="J7" s="49"/>
      <c r="K7" s="49"/>
      <c r="L7" s="49"/>
      <c r="M7" s="49"/>
    </row>
    <row r="8" spans="1:17" x14ac:dyDescent="0.35">
      <c r="A8" s="49"/>
      <c r="B8" s="49"/>
      <c r="C8" s="49"/>
      <c r="D8" s="49"/>
      <c r="E8" s="49"/>
      <c r="F8" s="49"/>
      <c r="G8" s="49"/>
      <c r="H8" s="49"/>
      <c r="I8" s="49"/>
      <c r="J8" s="49"/>
      <c r="K8" s="49"/>
      <c r="L8" s="49"/>
      <c r="M8" s="49"/>
    </row>
    <row r="9" spans="1:17" x14ac:dyDescent="0.35">
      <c r="A9" s="49"/>
      <c r="B9" s="49"/>
      <c r="C9" s="49"/>
      <c r="D9" s="49"/>
      <c r="E9" s="49"/>
      <c r="F9" s="49"/>
      <c r="G9" s="49"/>
      <c r="H9" s="49"/>
      <c r="I9" s="49"/>
      <c r="J9" s="49"/>
      <c r="K9" s="49"/>
      <c r="L9" s="49"/>
      <c r="M9" s="49"/>
    </row>
    <row r="10" spans="1:17" x14ac:dyDescent="0.35">
      <c r="A10" s="49"/>
      <c r="B10" s="49"/>
      <c r="C10" s="49"/>
      <c r="D10" s="49"/>
      <c r="E10" s="49"/>
      <c r="F10" s="49"/>
      <c r="G10" s="49"/>
      <c r="H10" s="49"/>
      <c r="I10" s="49"/>
      <c r="J10" s="49"/>
      <c r="K10" s="49"/>
      <c r="L10" s="49"/>
      <c r="M10" s="49"/>
    </row>
    <row r="11" spans="1:17" x14ac:dyDescent="0.35">
      <c r="A11" s="49"/>
      <c r="B11" s="49"/>
      <c r="C11" s="49"/>
      <c r="D11" s="49"/>
      <c r="E11" s="49"/>
      <c r="F11" s="49"/>
      <c r="G11" s="49"/>
      <c r="H11" s="49"/>
      <c r="I11" s="49"/>
      <c r="J11" s="49"/>
      <c r="K11" s="49"/>
      <c r="L11" s="49"/>
      <c r="M11" s="49"/>
    </row>
    <row r="12" spans="1:17" x14ac:dyDescent="0.35">
      <c r="A12" s="49"/>
      <c r="B12" s="49"/>
      <c r="C12" s="49"/>
      <c r="D12" s="49"/>
      <c r="E12" s="49"/>
      <c r="F12" s="49"/>
      <c r="G12" s="49"/>
      <c r="H12" s="49"/>
      <c r="I12" s="49"/>
      <c r="J12" s="49"/>
      <c r="K12" s="49"/>
      <c r="L12" s="49"/>
      <c r="M12" s="49"/>
    </row>
    <row r="13" spans="1:17" x14ac:dyDescent="0.35">
      <c r="A13" s="49"/>
      <c r="B13" s="49"/>
      <c r="C13" s="49"/>
      <c r="D13" s="49"/>
      <c r="E13" s="49"/>
      <c r="F13" s="49"/>
      <c r="G13" s="49"/>
      <c r="H13" s="49"/>
      <c r="I13" s="49"/>
      <c r="J13" s="49"/>
      <c r="K13" s="49"/>
      <c r="L13" s="49"/>
      <c r="M13" s="49"/>
    </row>
    <row r="14" spans="1:17" x14ac:dyDescent="0.35">
      <c r="A14" s="49"/>
      <c r="B14" s="49"/>
      <c r="C14" s="49"/>
      <c r="D14" s="49"/>
      <c r="E14" s="49"/>
      <c r="F14" s="49"/>
      <c r="G14" s="49"/>
      <c r="H14" s="49"/>
      <c r="I14" s="49"/>
      <c r="J14" s="49"/>
      <c r="K14" s="49"/>
      <c r="L14" s="49"/>
      <c r="M14" s="49"/>
    </row>
    <row r="15" spans="1:17" x14ac:dyDescent="0.35">
      <c r="A15" s="49"/>
      <c r="B15" s="49"/>
      <c r="C15" s="49"/>
      <c r="D15" s="49"/>
      <c r="E15" s="49"/>
      <c r="F15" s="49"/>
      <c r="G15" s="49"/>
      <c r="H15" s="49"/>
      <c r="I15" s="49"/>
      <c r="J15" s="49"/>
      <c r="K15" s="49"/>
      <c r="L15" s="49"/>
      <c r="M15" s="49"/>
    </row>
    <row r="16" spans="1:17" x14ac:dyDescent="0.35">
      <c r="A16" s="49"/>
      <c r="B16" s="49"/>
      <c r="C16" s="49"/>
      <c r="D16" s="49"/>
      <c r="E16" s="49"/>
      <c r="F16" s="49"/>
      <c r="G16" s="49"/>
      <c r="H16" s="49"/>
      <c r="I16" s="49"/>
      <c r="J16" s="49"/>
      <c r="K16" s="49"/>
      <c r="L16" s="49"/>
      <c r="M16" s="49"/>
    </row>
    <row r="17" spans="1:13" x14ac:dyDescent="0.35">
      <c r="A17" s="49"/>
      <c r="B17" s="49"/>
      <c r="C17" s="49"/>
      <c r="D17" s="49"/>
      <c r="E17" s="49"/>
      <c r="F17" s="49"/>
      <c r="G17" s="49"/>
      <c r="H17" s="49"/>
      <c r="I17" s="49"/>
      <c r="J17" s="49"/>
      <c r="K17" s="49"/>
      <c r="L17" s="49"/>
      <c r="M17" s="49"/>
    </row>
    <row r="18" spans="1:13" x14ac:dyDescent="0.35">
      <c r="A18" s="49"/>
      <c r="B18" s="49"/>
      <c r="C18" s="49"/>
      <c r="D18" s="49"/>
      <c r="E18" s="49"/>
      <c r="F18" s="49"/>
      <c r="G18" s="49"/>
      <c r="H18" s="49"/>
      <c r="I18" s="49"/>
      <c r="J18" s="49"/>
      <c r="K18" s="49"/>
      <c r="L18" s="49"/>
      <c r="M18" s="49"/>
    </row>
    <row r="19" spans="1:13" x14ac:dyDescent="0.35">
      <c r="A19" s="49"/>
      <c r="B19" s="49"/>
      <c r="C19" s="49"/>
      <c r="D19" s="49"/>
      <c r="E19" s="49"/>
      <c r="F19" s="49"/>
      <c r="G19" s="49"/>
      <c r="H19" s="49"/>
      <c r="I19" s="49"/>
      <c r="J19" s="49"/>
      <c r="K19" s="49"/>
      <c r="L19" s="49"/>
      <c r="M19" s="49"/>
    </row>
    <row r="20" spans="1:13" x14ac:dyDescent="0.35">
      <c r="A20" s="49"/>
      <c r="B20" s="49"/>
      <c r="C20" s="49"/>
      <c r="D20" s="49"/>
      <c r="E20" s="49"/>
      <c r="F20" s="49"/>
      <c r="G20" s="49"/>
      <c r="H20" s="49"/>
      <c r="I20" s="49"/>
      <c r="J20" s="49"/>
      <c r="K20" s="49"/>
      <c r="L20" s="49"/>
      <c r="M20" s="49"/>
    </row>
    <row r="21" spans="1:13" x14ac:dyDescent="0.35">
      <c r="A21" s="49"/>
      <c r="B21" s="49"/>
      <c r="C21" s="49"/>
      <c r="D21" s="49"/>
      <c r="E21" s="49"/>
      <c r="F21" s="49"/>
      <c r="G21" s="49"/>
      <c r="H21" s="49"/>
      <c r="I21" s="49"/>
      <c r="J21" s="49"/>
      <c r="K21" s="49"/>
      <c r="L21" s="49"/>
      <c r="M21" s="49"/>
    </row>
    <row r="22" spans="1:13" x14ac:dyDescent="0.35">
      <c r="A22" s="49"/>
      <c r="B22" s="49"/>
      <c r="C22" s="49"/>
      <c r="D22" s="49"/>
      <c r="E22" s="49"/>
      <c r="F22" s="49"/>
      <c r="G22" s="49"/>
      <c r="H22" s="49"/>
      <c r="I22" s="49"/>
      <c r="J22" s="49"/>
      <c r="K22" s="49"/>
      <c r="L22" s="49"/>
      <c r="M22" s="49"/>
    </row>
    <row r="23" spans="1:13" x14ac:dyDescent="0.35">
      <c r="A23" s="49"/>
      <c r="B23" s="49"/>
      <c r="C23" s="49"/>
      <c r="D23" s="49"/>
      <c r="E23" s="49"/>
      <c r="F23" s="49"/>
      <c r="G23" s="49"/>
      <c r="H23" s="49"/>
      <c r="I23" s="49"/>
      <c r="J23" s="49"/>
      <c r="K23" s="49"/>
      <c r="L23" s="49"/>
      <c r="M23" s="49"/>
    </row>
    <row r="24" spans="1:13" x14ac:dyDescent="0.35">
      <c r="A24" s="49"/>
      <c r="B24" s="49"/>
      <c r="C24" s="49"/>
      <c r="D24" s="49"/>
      <c r="E24" s="49"/>
      <c r="F24" s="49"/>
      <c r="G24" s="49"/>
      <c r="H24" s="49"/>
      <c r="I24" s="49"/>
      <c r="J24" s="49"/>
      <c r="K24" s="49"/>
      <c r="L24" s="49"/>
      <c r="M24" s="49"/>
    </row>
    <row r="25" spans="1:13" x14ac:dyDescent="0.35">
      <c r="A25" s="49"/>
      <c r="B25" s="49"/>
      <c r="C25" s="49"/>
      <c r="D25" s="49"/>
      <c r="E25" s="49"/>
      <c r="F25" s="49"/>
      <c r="G25" s="49"/>
      <c r="H25" s="49"/>
      <c r="I25" s="49"/>
      <c r="J25" s="49"/>
      <c r="K25" s="49"/>
      <c r="L25" s="49"/>
      <c r="M25" s="49"/>
    </row>
    <row r="26" spans="1:13" x14ac:dyDescent="0.35">
      <c r="A26" s="49"/>
      <c r="B26" s="49"/>
      <c r="C26" s="49"/>
      <c r="D26" s="49"/>
      <c r="E26" s="49"/>
      <c r="F26" s="49"/>
      <c r="G26" s="49"/>
      <c r="H26" s="49"/>
      <c r="I26" s="49"/>
      <c r="J26" s="49"/>
      <c r="K26" s="49"/>
      <c r="L26" s="49"/>
      <c r="M26" s="49"/>
    </row>
    <row r="27" spans="1:13" x14ac:dyDescent="0.35">
      <c r="A27" s="49"/>
      <c r="B27" s="49"/>
      <c r="C27" s="49"/>
      <c r="D27" s="49"/>
      <c r="E27" s="49"/>
      <c r="F27" s="49"/>
      <c r="G27" s="49"/>
      <c r="H27" s="49"/>
      <c r="I27" s="49"/>
      <c r="J27" s="49"/>
      <c r="K27" s="49"/>
      <c r="L27" s="49"/>
      <c r="M27" s="49"/>
    </row>
    <row r="28" spans="1:13" x14ac:dyDescent="0.35">
      <c r="A28" s="49"/>
      <c r="B28" s="49"/>
      <c r="C28" s="49"/>
      <c r="D28" s="49"/>
      <c r="E28" s="49"/>
      <c r="F28" s="49"/>
      <c r="G28" s="49"/>
      <c r="H28" s="49"/>
      <c r="I28" s="49"/>
      <c r="J28" s="49"/>
      <c r="K28" s="49"/>
      <c r="L28" s="49"/>
      <c r="M28" s="49"/>
    </row>
    <row r="29" spans="1:13" x14ac:dyDescent="0.35">
      <c r="A29" s="49"/>
      <c r="B29" s="49"/>
      <c r="C29" s="49"/>
      <c r="D29" s="49"/>
      <c r="E29" s="49"/>
      <c r="F29" s="49"/>
      <c r="G29" s="49"/>
      <c r="H29" s="49"/>
      <c r="I29" s="49"/>
      <c r="J29" s="49"/>
      <c r="K29" s="49"/>
      <c r="L29" s="49"/>
      <c r="M29" s="49"/>
    </row>
    <row r="30" spans="1:13" x14ac:dyDescent="0.35">
      <c r="A30" s="49"/>
      <c r="B30" s="49"/>
      <c r="C30" s="49"/>
      <c r="D30" s="49"/>
      <c r="E30" s="49"/>
      <c r="F30" s="49"/>
      <c r="G30" s="49"/>
      <c r="H30" s="49"/>
      <c r="I30" s="49"/>
      <c r="J30" s="49"/>
      <c r="K30" s="49"/>
      <c r="L30" s="49"/>
      <c r="M30" s="49"/>
    </row>
    <row r="31" spans="1:13" x14ac:dyDescent="0.35">
      <c r="A31" s="49"/>
      <c r="B31" s="49"/>
      <c r="C31" s="49"/>
      <c r="D31" s="49"/>
      <c r="E31" s="49"/>
      <c r="F31" s="49"/>
      <c r="G31" s="49"/>
      <c r="H31" s="49"/>
      <c r="I31" s="49"/>
      <c r="J31" s="49"/>
      <c r="K31" s="49"/>
      <c r="L31" s="49"/>
      <c r="M31" s="49"/>
    </row>
    <row r="32" spans="1:13" x14ac:dyDescent="0.35">
      <c r="A32" s="49"/>
      <c r="B32" s="49"/>
      <c r="C32" s="49"/>
      <c r="D32" s="49"/>
      <c r="E32" s="49"/>
      <c r="F32" s="49"/>
      <c r="G32" s="49"/>
      <c r="H32" s="49"/>
      <c r="I32" s="49"/>
      <c r="J32" s="49"/>
      <c r="K32" s="49"/>
      <c r="L32" s="49"/>
      <c r="M32" s="49"/>
    </row>
    <row r="33" spans="1:13" x14ac:dyDescent="0.35">
      <c r="A33" s="49"/>
      <c r="B33" s="49"/>
      <c r="C33" s="49"/>
      <c r="D33" s="49"/>
      <c r="E33" s="49"/>
      <c r="F33" s="49"/>
      <c r="G33" s="49"/>
      <c r="H33" s="49"/>
      <c r="I33" s="49"/>
      <c r="J33" s="49"/>
      <c r="K33" s="49"/>
      <c r="L33" s="49"/>
      <c r="M33" s="49"/>
    </row>
    <row r="34" spans="1:13" x14ac:dyDescent="0.35">
      <c r="A34" s="49"/>
      <c r="B34" s="49"/>
      <c r="C34" s="49"/>
      <c r="D34" s="49"/>
      <c r="E34" s="49"/>
      <c r="F34" s="49"/>
      <c r="G34" s="49"/>
      <c r="H34" s="49"/>
      <c r="I34" s="49"/>
      <c r="J34" s="49"/>
      <c r="K34" s="49"/>
      <c r="L34" s="49"/>
      <c r="M34" s="49"/>
    </row>
    <row r="35" spans="1:13" x14ac:dyDescent="0.35">
      <c r="A35" s="49"/>
      <c r="B35" s="49"/>
      <c r="C35" s="49"/>
      <c r="D35" s="49"/>
      <c r="E35" s="49"/>
      <c r="F35" s="49"/>
      <c r="G35" s="49"/>
      <c r="H35" s="49"/>
      <c r="I35" s="49"/>
      <c r="J35" s="49"/>
      <c r="K35" s="49"/>
      <c r="L35" s="49"/>
      <c r="M35" s="49"/>
    </row>
    <row r="36" spans="1:13" ht="6" customHeight="1" x14ac:dyDescent="0.35">
      <c r="A36" s="49"/>
      <c r="B36" s="49"/>
      <c r="C36" s="49"/>
      <c r="D36" s="49"/>
      <c r="E36" s="49"/>
      <c r="F36" s="49"/>
      <c r="G36" s="49"/>
      <c r="H36" s="49"/>
      <c r="I36" s="49"/>
      <c r="J36" s="49"/>
      <c r="K36" s="49"/>
      <c r="L36" s="49"/>
      <c r="M36" s="49"/>
    </row>
    <row r="37" spans="1:13" x14ac:dyDescent="0.35">
      <c r="A37" s="51" t="s">
        <v>175</v>
      </c>
      <c r="B37" s="49"/>
      <c r="C37" s="49"/>
      <c r="D37" s="49"/>
      <c r="E37" s="49"/>
      <c r="F37" s="49"/>
      <c r="G37" s="49"/>
      <c r="H37" s="49"/>
      <c r="I37" s="49"/>
      <c r="J37" s="49"/>
      <c r="K37" s="49"/>
      <c r="L37" s="49"/>
      <c r="M37" s="49"/>
    </row>
    <row r="38" spans="1:13" ht="12.75" customHeight="1" x14ac:dyDescent="0.35">
      <c r="A38" s="53" t="str">
        <f>Merkmal_Definition</f>
        <v>Die Entwicklung des realen BIP zeigt das preisbereinigte Zunahme der gesamtwirtschaftlichen Produktion pro Jahr und ermöglicht so einen Vergleich der tatsächlichen Wachstumsdynamik einzelner Länder.</v>
      </c>
      <c r="B38" s="53"/>
      <c r="C38" s="53"/>
      <c r="D38" s="53"/>
      <c r="E38" s="53"/>
      <c r="F38" s="53"/>
      <c r="G38" s="53"/>
      <c r="H38" s="53"/>
      <c r="I38" s="53"/>
      <c r="J38" s="53"/>
      <c r="K38" s="53"/>
      <c r="L38" s="53"/>
      <c r="M38" s="53"/>
    </row>
    <row r="39" spans="1:13" ht="12.75" customHeight="1" x14ac:dyDescent="0.35">
      <c r="A39" s="53"/>
      <c r="B39" s="53"/>
      <c r="C39" s="53"/>
      <c r="D39" s="53"/>
      <c r="E39" s="53"/>
      <c r="F39" s="53"/>
      <c r="G39" s="53"/>
      <c r="H39" s="53"/>
      <c r="I39" s="53"/>
      <c r="J39" s="53"/>
      <c r="K39" s="53"/>
      <c r="L39" s="53"/>
      <c r="M39" s="53"/>
    </row>
    <row r="40" spans="1:13" ht="12.75" customHeight="1" x14ac:dyDescent="0.35">
      <c r="A40" s="53"/>
      <c r="B40" s="53"/>
      <c r="C40" s="53"/>
      <c r="D40" s="53"/>
      <c r="E40" s="53"/>
      <c r="F40" s="53"/>
      <c r="G40" s="53"/>
      <c r="H40" s="53"/>
      <c r="I40" s="53"/>
      <c r="J40" s="53"/>
      <c r="K40" s="53"/>
      <c r="L40" s="53"/>
      <c r="M40" s="53"/>
    </row>
    <row r="41" spans="1:13" ht="12.75" customHeight="1" x14ac:dyDescent="0.35">
      <c r="A41" s="53"/>
      <c r="B41" s="53"/>
      <c r="C41" s="53"/>
      <c r="D41" s="53"/>
      <c r="E41" s="53"/>
      <c r="F41" s="53"/>
      <c r="G41" s="53"/>
      <c r="H41" s="53"/>
      <c r="I41" s="53"/>
      <c r="J41" s="53"/>
      <c r="K41" s="53"/>
      <c r="L41" s="53"/>
      <c r="M41" s="53"/>
    </row>
    <row r="42" spans="1:13" ht="11.25" customHeight="1" x14ac:dyDescent="0.35">
      <c r="A42" s="53"/>
      <c r="B42" s="53"/>
      <c r="C42" s="53"/>
      <c r="D42" s="53"/>
      <c r="E42" s="53"/>
      <c r="F42" s="53"/>
      <c r="G42" s="53"/>
      <c r="H42" s="53"/>
      <c r="I42" s="53"/>
      <c r="J42" s="53"/>
      <c r="K42" s="53"/>
      <c r="L42" s="53"/>
      <c r="M42" s="53"/>
    </row>
    <row r="43" spans="1:13" x14ac:dyDescent="0.35">
      <c r="A43" s="54" t="str">
        <f>HYPERLINK(Merkmal_Definition_Link,Merkmal_Definition_Link_Text)</f>
        <v>Nähere Informationen zum Wirtschaftswachstum</v>
      </c>
      <c r="B43" s="54"/>
      <c r="C43" s="54"/>
      <c r="D43" s="54"/>
      <c r="E43" s="54"/>
      <c r="F43" s="54"/>
      <c r="G43" s="52"/>
      <c r="H43" s="52"/>
      <c r="I43" s="52"/>
      <c r="J43" s="52"/>
      <c r="K43" s="52"/>
      <c r="L43" s="52"/>
      <c r="M43" s="52"/>
    </row>
  </sheetData>
  <sheetProtection algorithmName="SHA-512" hashValue="o4Vb9Q56ZqoXy7xrsU3f9ka/qL5EsRKrSMwYJd9Zi7k09PNl1xNqbrk/1E33BVxTBYCnFP3vFImM8Wy8KSImRA==" saltValue="b9O7V83GbzLmdkTgFKnwXQ==" spinCount="100000" sheet="1" scenarios="1"/>
  <mergeCells count="2">
    <mergeCell ref="A38:M42"/>
    <mergeCell ref="A43:F43"/>
  </mergeCells>
  <pageMargins left="0.59055118110236227" right="0.59055118110236227" top="0.19685039370078741" bottom="0.19685039370078741" header="0.15748031496062992" footer="0.15748031496062992"/>
  <pageSetup paperSize="9" scale="92" orientation="landscape"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612353" r:id="rId4" name="Drop Down 1">
              <controlPr defaultSize="0" autoLine="0" autoPict="0">
                <anchor>
                  <from>
                    <xdr:col>3</xdr:col>
                    <xdr:colOff>952500</xdr:colOff>
                    <xdr:row>0</xdr:row>
                    <xdr:rowOff>25400</xdr:rowOff>
                  </from>
                  <to>
                    <xdr:col>7</xdr:col>
                    <xdr:colOff>882650</xdr:colOff>
                    <xdr:row>1</xdr:row>
                    <xdr:rowOff>222250</xdr:rowOff>
                  </to>
                </anchor>
              </controlPr>
            </control>
          </mc:Choice>
        </mc:AlternateContent>
        <mc:AlternateContent xmlns:mc="http://schemas.openxmlformats.org/markup-compatibility/2006">
          <mc:Choice Requires="x14">
            <control shapeId="612354" r:id="rId5" name="Spinner 2">
              <controlPr defaultSize="0" autoPict="0">
                <anchor>
                  <from>
                    <xdr:col>10</xdr:col>
                    <xdr:colOff>31750</xdr:colOff>
                    <xdr:row>0</xdr:row>
                    <xdr:rowOff>25400</xdr:rowOff>
                  </from>
                  <to>
                    <xdr:col>10</xdr:col>
                    <xdr:colOff>158750</xdr:colOff>
                    <xdr:row>1</xdr:row>
                    <xdr:rowOff>215900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H1069"/>
  <sheetViews>
    <sheetView workbookViewId="0">
      <pane xSplit="8" ySplit="2" topLeftCell="I1059" activePane="bottomRight" state="frozen"/>
      <selection activeCell="A1082" sqref="A1082:XFD1082"/>
      <selection pane="topRight" activeCell="A1082" sqref="A1082:XFD1082"/>
      <selection pane="bottomLeft" activeCell="A1082" sqref="A1082:XFD1082"/>
      <selection pane="bottomRight" activeCell="G548" sqref="G548:G576"/>
    </sheetView>
  </sheetViews>
  <sheetFormatPr baseColWidth="10" defaultColWidth="11.453125" defaultRowHeight="13.5" x14ac:dyDescent="0.35"/>
  <cols>
    <col min="1" max="2" width="11.453125" style="8"/>
    <col min="3" max="6" width="15.6328125" style="8" customWidth="1"/>
    <col min="7" max="7" width="10" style="8" bestFit="1" customWidth="1"/>
    <col min="8" max="8" width="12" style="8" bestFit="1" customWidth="1"/>
    <col min="9" max="14" width="12.6328125" style="8" bestFit="1" customWidth="1"/>
    <col min="15" max="15" width="12" style="8" bestFit="1" customWidth="1"/>
    <col min="16" max="25" width="12.6328125" style="8" bestFit="1" customWidth="1"/>
    <col min="26" max="16384" width="11.453125" style="8"/>
  </cols>
  <sheetData>
    <row r="1" spans="1:34" x14ac:dyDescent="0.35">
      <c r="A1" s="8">
        <v>1</v>
      </c>
      <c r="B1" s="8">
        <v>2</v>
      </c>
      <c r="C1" s="8">
        <v>3</v>
      </c>
      <c r="D1" s="8">
        <v>4</v>
      </c>
      <c r="E1" s="8">
        <v>5</v>
      </c>
      <c r="F1" s="8">
        <v>6</v>
      </c>
      <c r="G1" s="8">
        <v>7</v>
      </c>
      <c r="H1" s="8">
        <v>8</v>
      </c>
      <c r="I1" s="8">
        <v>9</v>
      </c>
      <c r="J1" s="8">
        <v>10</v>
      </c>
      <c r="K1" s="8">
        <v>11</v>
      </c>
      <c r="L1" s="8">
        <v>12</v>
      </c>
      <c r="M1" s="8">
        <v>13</v>
      </c>
      <c r="N1" s="8">
        <v>14</v>
      </c>
      <c r="O1" s="8">
        <v>15</v>
      </c>
      <c r="P1" s="8">
        <v>16</v>
      </c>
      <c r="Q1" s="8">
        <v>17</v>
      </c>
      <c r="R1" s="8">
        <v>18</v>
      </c>
      <c r="S1" s="8">
        <v>19</v>
      </c>
      <c r="T1" s="8">
        <v>20</v>
      </c>
      <c r="U1" s="8">
        <v>21</v>
      </c>
      <c r="V1" s="8">
        <v>22</v>
      </c>
      <c r="W1" s="8">
        <v>23</v>
      </c>
      <c r="X1" s="8">
        <v>24</v>
      </c>
      <c r="Y1" s="8">
        <v>25</v>
      </c>
      <c r="Z1" s="8">
        <v>26</v>
      </c>
      <c r="AA1" s="8">
        <v>27</v>
      </c>
      <c r="AB1" s="8">
        <v>28</v>
      </c>
      <c r="AC1" s="8">
        <v>29</v>
      </c>
      <c r="AD1" s="8">
        <v>30</v>
      </c>
      <c r="AE1" s="8">
        <v>31</v>
      </c>
      <c r="AF1" s="8">
        <v>32</v>
      </c>
      <c r="AG1" s="8">
        <v>33</v>
      </c>
      <c r="AH1" s="8">
        <v>34</v>
      </c>
    </row>
    <row r="2" spans="1:34" ht="14.5" x14ac:dyDescent="0.35">
      <c r="A2" s="8" t="s">
        <v>156</v>
      </c>
      <c r="B2" s="8" t="s">
        <v>104</v>
      </c>
      <c r="C2" s="30" t="s">
        <v>188</v>
      </c>
      <c r="D2" s="30" t="s">
        <v>150</v>
      </c>
      <c r="E2" s="30" t="s">
        <v>52</v>
      </c>
      <c r="F2" s="30" t="s">
        <v>356</v>
      </c>
      <c r="G2" s="30" t="s">
        <v>357</v>
      </c>
      <c r="H2" s="30" t="s">
        <v>358</v>
      </c>
      <c r="I2" s="31">
        <v>2000</v>
      </c>
      <c r="J2" s="31">
        <v>2001</v>
      </c>
      <c r="K2" s="31">
        <v>2002</v>
      </c>
      <c r="L2" s="31">
        <v>2003</v>
      </c>
      <c r="M2" s="31">
        <v>2004</v>
      </c>
      <c r="N2" s="31">
        <v>2005</v>
      </c>
      <c r="O2" s="31">
        <v>2006</v>
      </c>
      <c r="P2" s="31">
        <v>2007</v>
      </c>
      <c r="Q2" s="31">
        <v>2008</v>
      </c>
      <c r="R2" s="31">
        <v>2009</v>
      </c>
      <c r="S2" s="31">
        <v>2010</v>
      </c>
      <c r="T2" s="31">
        <v>2011</v>
      </c>
      <c r="U2" s="31">
        <v>2012</v>
      </c>
      <c r="V2" s="31">
        <v>2013</v>
      </c>
      <c r="W2" s="31">
        <v>2014</v>
      </c>
      <c r="X2" s="31">
        <v>2015</v>
      </c>
      <c r="Y2" s="31">
        <v>2016</v>
      </c>
      <c r="Z2" s="31">
        <v>2017</v>
      </c>
      <c r="AA2" s="31">
        <v>2018</v>
      </c>
      <c r="AB2" s="31">
        <v>2019</v>
      </c>
      <c r="AC2" s="31">
        <v>2020</v>
      </c>
      <c r="AD2" s="31">
        <v>2021</v>
      </c>
      <c r="AE2" s="31">
        <v>2022</v>
      </c>
      <c r="AF2" s="31">
        <v>2023</v>
      </c>
      <c r="AG2" s="31">
        <v>2024</v>
      </c>
      <c r="AH2" s="31">
        <v>2025</v>
      </c>
    </row>
    <row r="3" spans="1:34" ht="14.5" x14ac:dyDescent="0.35">
      <c r="A3" s="8" t="str">
        <f>C3&amp;D3</f>
        <v>AbgabenquoteBelgien</v>
      </c>
      <c r="B3" s="8">
        <v>3</v>
      </c>
      <c r="C3" s="32" t="s">
        <v>61</v>
      </c>
      <c r="D3" s="32" t="s">
        <v>9</v>
      </c>
      <c r="E3" s="32" t="s">
        <v>62</v>
      </c>
      <c r="F3" s="32" t="s">
        <v>344</v>
      </c>
      <c r="G3" s="32" t="s">
        <v>32</v>
      </c>
      <c r="H3" s="32" t="s">
        <v>375</v>
      </c>
      <c r="I3" s="33">
        <v>46.188533700000001</v>
      </c>
      <c r="J3" s="33">
        <v>46.074090099999999</v>
      </c>
      <c r="K3" s="33">
        <v>46.346666300000003</v>
      </c>
      <c r="L3" s="33">
        <v>45.754768300000002</v>
      </c>
      <c r="M3" s="33">
        <v>45.854436200000002</v>
      </c>
      <c r="N3" s="33">
        <v>45.660558600000002</v>
      </c>
      <c r="O3" s="33">
        <v>45.564575300000001</v>
      </c>
      <c r="P3" s="33">
        <v>45.265496200000001</v>
      </c>
      <c r="Q3" s="33">
        <v>46.050825199999998</v>
      </c>
      <c r="R3" s="33">
        <v>45.357702000000003</v>
      </c>
      <c r="S3" s="33">
        <v>45.667884100000002</v>
      </c>
      <c r="T3" s="33">
        <v>46.537203499999997</v>
      </c>
      <c r="U3" s="33">
        <v>47.535532500000002</v>
      </c>
      <c r="V3" s="33">
        <v>48.316890700000002</v>
      </c>
      <c r="W3" s="33">
        <v>47.912337200000003</v>
      </c>
      <c r="X3" s="33">
        <v>47.054653500000001</v>
      </c>
      <c r="Y3" s="33">
        <v>46.270193399999997</v>
      </c>
      <c r="Z3" s="33">
        <v>46.814909200000002</v>
      </c>
      <c r="AA3" s="33">
        <v>46.877670899999998</v>
      </c>
      <c r="AB3" s="33">
        <v>45.471197400000001</v>
      </c>
      <c r="AC3" s="33">
        <v>45.547704299999999</v>
      </c>
      <c r="AD3" s="33">
        <v>45.162498900000003</v>
      </c>
      <c r="AE3" s="33">
        <v>45.2717229</v>
      </c>
      <c r="AF3" s="33">
        <v>45.712138000000003</v>
      </c>
      <c r="AG3" s="33">
        <v>46.097145599999998</v>
      </c>
      <c r="AH3" s="33">
        <v>45.6282462</v>
      </c>
    </row>
    <row r="4" spans="1:34" ht="14.5" x14ac:dyDescent="0.35">
      <c r="A4" s="8" t="str">
        <f t="shared" ref="A4:A67" si="0">C4&amp;D4</f>
        <v>AbgabenquoteBulgarien</v>
      </c>
      <c r="B4" s="8">
        <v>4</v>
      </c>
      <c r="C4" s="32" t="s">
        <v>61</v>
      </c>
      <c r="D4" s="32" t="s">
        <v>25</v>
      </c>
      <c r="E4" s="32" t="s">
        <v>62</v>
      </c>
      <c r="F4" s="32" t="s">
        <v>344</v>
      </c>
      <c r="G4" s="32" t="s">
        <v>32</v>
      </c>
      <c r="H4" s="32" t="s">
        <v>375</v>
      </c>
      <c r="I4" s="33">
        <v>34.040145199999998</v>
      </c>
      <c r="J4" s="33">
        <v>32.654278300000001</v>
      </c>
      <c r="K4" s="33">
        <v>30.534264400000001</v>
      </c>
      <c r="L4" s="33">
        <v>30.663266499999999</v>
      </c>
      <c r="M4" s="33">
        <v>31.421799799999999</v>
      </c>
      <c r="N4" s="33">
        <v>30.820971199999999</v>
      </c>
      <c r="O4" s="33">
        <v>30.523775700000002</v>
      </c>
      <c r="P4" s="33">
        <v>30.536712699999999</v>
      </c>
      <c r="Q4" s="33">
        <v>30.601348999999999</v>
      </c>
      <c r="R4" s="33">
        <v>26.733611700000001</v>
      </c>
      <c r="S4" s="33">
        <v>25.3982101</v>
      </c>
      <c r="T4" s="33">
        <v>25.477600899999999</v>
      </c>
      <c r="U4" s="33">
        <v>26.078838300000001</v>
      </c>
      <c r="V4" s="33">
        <v>28.132143299999999</v>
      </c>
      <c r="W4" s="33">
        <v>28.399353600000001</v>
      </c>
      <c r="X4" s="33">
        <v>28.863223000000001</v>
      </c>
      <c r="Y4" s="33">
        <v>29.1843979</v>
      </c>
      <c r="Z4" s="33">
        <v>29.8409464</v>
      </c>
      <c r="AA4" s="33">
        <v>29.683571700000002</v>
      </c>
      <c r="AB4" s="33">
        <v>30.353688699999999</v>
      </c>
      <c r="AC4" s="33">
        <v>30.498257500000001</v>
      </c>
      <c r="AD4" s="33">
        <v>30.7852061</v>
      </c>
      <c r="AE4" s="33">
        <v>31.145062200000002</v>
      </c>
      <c r="AF4" s="33">
        <v>29.6261644</v>
      </c>
      <c r="AG4" s="33">
        <v>30.226013500000001</v>
      </c>
      <c r="AH4" s="33">
        <v>30.949863799999999</v>
      </c>
    </row>
    <row r="5" spans="1:34" ht="14.5" x14ac:dyDescent="0.35">
      <c r="A5" s="8" t="str">
        <f t="shared" si="0"/>
        <v>AbgabenquoteDänemark</v>
      </c>
      <c r="B5" s="8">
        <v>5</v>
      </c>
      <c r="C5" s="32" t="s">
        <v>61</v>
      </c>
      <c r="D5" s="32" t="s">
        <v>5</v>
      </c>
      <c r="E5" s="32" t="s">
        <v>62</v>
      </c>
      <c r="F5" s="32" t="s">
        <v>344</v>
      </c>
      <c r="G5" s="32" t="s">
        <v>32</v>
      </c>
      <c r="H5" s="32" t="s">
        <v>375</v>
      </c>
      <c r="I5" s="33">
        <v>48.5976736</v>
      </c>
      <c r="J5" s="33">
        <v>47.552860500000001</v>
      </c>
      <c r="K5" s="33">
        <v>47.009295799999997</v>
      </c>
      <c r="L5" s="33">
        <v>47.153761299999999</v>
      </c>
      <c r="M5" s="33">
        <v>47.897821800000003</v>
      </c>
      <c r="N5" s="33">
        <v>49.421714000000001</v>
      </c>
      <c r="O5" s="33">
        <v>47.7987416</v>
      </c>
      <c r="P5" s="33">
        <v>47.733848399999999</v>
      </c>
      <c r="Q5" s="33">
        <v>46.023268299999998</v>
      </c>
      <c r="R5" s="33">
        <v>46.256415199999999</v>
      </c>
      <c r="S5" s="33">
        <v>46.261242899999999</v>
      </c>
      <c r="T5" s="33">
        <v>46.2754051</v>
      </c>
      <c r="U5" s="33">
        <v>46.872818799999997</v>
      </c>
      <c r="V5" s="33">
        <v>47.259319300000001</v>
      </c>
      <c r="W5" s="33">
        <v>49.859294200000001</v>
      </c>
      <c r="X5" s="33">
        <v>47.297761100000002</v>
      </c>
      <c r="Y5" s="33">
        <v>46.597174799999998</v>
      </c>
      <c r="Z5" s="33">
        <v>46.532476699999997</v>
      </c>
      <c r="AA5" s="33">
        <v>45.1586651</v>
      </c>
      <c r="AB5" s="33">
        <v>47.8346363</v>
      </c>
      <c r="AC5" s="33">
        <v>48.1904945</v>
      </c>
      <c r="AD5" s="33">
        <v>48.296804000000002</v>
      </c>
      <c r="AE5" s="33">
        <v>42.529096899999999</v>
      </c>
      <c r="AF5" s="33">
        <v>43.801374500000001</v>
      </c>
      <c r="AG5" s="33">
        <v>43.232053700000002</v>
      </c>
      <c r="AH5" s="33">
        <v>42.693780400000001</v>
      </c>
    </row>
    <row r="6" spans="1:34" ht="14.5" x14ac:dyDescent="0.35">
      <c r="A6" s="8" t="str">
        <f t="shared" si="0"/>
        <v>AbgabenquoteDeutschland</v>
      </c>
      <c r="B6" s="8">
        <v>6</v>
      </c>
      <c r="C6" s="32" t="s">
        <v>61</v>
      </c>
      <c r="D6" s="32" t="s">
        <v>2</v>
      </c>
      <c r="E6" s="32" t="s">
        <v>62</v>
      </c>
      <c r="F6" s="32" t="s">
        <v>344</v>
      </c>
      <c r="G6" s="32" t="s">
        <v>32</v>
      </c>
      <c r="H6" s="32" t="s">
        <v>375</v>
      </c>
      <c r="I6" s="33">
        <v>41.983509499999997</v>
      </c>
      <c r="J6" s="33">
        <v>39.998665199999998</v>
      </c>
      <c r="K6" s="33">
        <v>39.6067094</v>
      </c>
      <c r="L6" s="33">
        <v>39.959395399999998</v>
      </c>
      <c r="M6" s="33">
        <v>39.025909200000001</v>
      </c>
      <c r="N6" s="33">
        <v>39.120180400000002</v>
      </c>
      <c r="O6" s="33">
        <v>39.275495999999997</v>
      </c>
      <c r="P6" s="33">
        <v>39.338960999999998</v>
      </c>
      <c r="Q6" s="33">
        <v>39.691418400000003</v>
      </c>
      <c r="R6" s="33">
        <v>40.1309629</v>
      </c>
      <c r="S6" s="33">
        <v>38.780260499999997</v>
      </c>
      <c r="T6" s="33">
        <v>39.109171500000002</v>
      </c>
      <c r="U6" s="33">
        <v>39.7482252</v>
      </c>
      <c r="V6" s="33">
        <v>39.860494099999997</v>
      </c>
      <c r="W6" s="33">
        <v>39.6249611</v>
      </c>
      <c r="X6" s="33">
        <v>40.0938807</v>
      </c>
      <c r="Y6" s="33">
        <v>40.526742200000001</v>
      </c>
      <c r="Z6" s="33">
        <v>40.693936000000001</v>
      </c>
      <c r="AA6" s="33">
        <v>41.2331486</v>
      </c>
      <c r="AB6" s="33">
        <v>41.448917899999998</v>
      </c>
      <c r="AC6" s="33">
        <v>41.034982200000002</v>
      </c>
      <c r="AD6" s="33">
        <v>42.2579165</v>
      </c>
      <c r="AE6" s="33">
        <v>42.133816199999998</v>
      </c>
      <c r="AF6" s="33">
        <v>41.3479131</v>
      </c>
      <c r="AG6" s="33">
        <v>41.5879276</v>
      </c>
      <c r="AH6" s="33">
        <v>42.035910700000002</v>
      </c>
    </row>
    <row r="7" spans="1:34" ht="14.5" x14ac:dyDescent="0.35">
      <c r="A7" s="8" t="str">
        <f t="shared" si="0"/>
        <v>AbgabenquoteEstland</v>
      </c>
      <c r="B7" s="8">
        <v>7</v>
      </c>
      <c r="C7" s="32" t="s">
        <v>61</v>
      </c>
      <c r="D7" s="32" t="s">
        <v>18</v>
      </c>
      <c r="E7" s="32" t="s">
        <v>62</v>
      </c>
      <c r="F7" s="32" t="s">
        <v>344</v>
      </c>
      <c r="G7" s="32" t="s">
        <v>32</v>
      </c>
      <c r="H7" s="32" t="s">
        <v>375</v>
      </c>
      <c r="I7" s="33">
        <v>31.148284700000001</v>
      </c>
      <c r="J7" s="33">
        <v>30.383122</v>
      </c>
      <c r="K7" s="33">
        <v>31.082072700000001</v>
      </c>
      <c r="L7" s="33">
        <v>30.8860612</v>
      </c>
      <c r="M7" s="33">
        <v>31.106647299999999</v>
      </c>
      <c r="N7" s="33">
        <v>29.8815068</v>
      </c>
      <c r="O7" s="33">
        <v>30.543749600000002</v>
      </c>
      <c r="P7" s="33">
        <v>31.104672600000001</v>
      </c>
      <c r="Q7" s="33">
        <v>31.403665700000001</v>
      </c>
      <c r="R7" s="33">
        <v>35.180153199999999</v>
      </c>
      <c r="S7" s="33">
        <v>33.403070300000003</v>
      </c>
      <c r="T7" s="33">
        <v>31.691237000000001</v>
      </c>
      <c r="U7" s="33">
        <v>31.897706500000002</v>
      </c>
      <c r="V7" s="33">
        <v>31.867538</v>
      </c>
      <c r="W7" s="33">
        <v>32.3548762</v>
      </c>
      <c r="X7" s="33">
        <v>33.558669899999998</v>
      </c>
      <c r="Y7" s="33">
        <v>33.758370300000003</v>
      </c>
      <c r="Z7" s="33">
        <v>33.070441299999999</v>
      </c>
      <c r="AA7" s="33">
        <v>33.153402499999999</v>
      </c>
      <c r="AB7" s="33">
        <v>33.529247599999998</v>
      </c>
      <c r="AC7" s="33">
        <v>33.613999300000003</v>
      </c>
      <c r="AD7" s="33">
        <v>34.130386000000001</v>
      </c>
      <c r="AE7" s="33">
        <v>33.238557</v>
      </c>
      <c r="AF7" s="33">
        <v>34.104095200000003</v>
      </c>
      <c r="AG7" s="33">
        <v>34.574310699999998</v>
      </c>
      <c r="AH7" s="33">
        <v>33.844290399999998</v>
      </c>
    </row>
    <row r="8" spans="1:34" ht="14.5" x14ac:dyDescent="0.35">
      <c r="A8" s="8" t="str">
        <f t="shared" si="0"/>
        <v>AbgabenquoteEU27</v>
      </c>
      <c r="B8" s="8">
        <v>8</v>
      </c>
      <c r="C8" s="32" t="s">
        <v>61</v>
      </c>
      <c r="D8" s="32" t="s">
        <v>368</v>
      </c>
      <c r="E8" s="32" t="s">
        <v>62</v>
      </c>
      <c r="F8" s="32" t="s">
        <v>344</v>
      </c>
      <c r="G8" s="32" t="s">
        <v>32</v>
      </c>
      <c r="H8" s="32" t="s">
        <v>375</v>
      </c>
      <c r="I8" s="33">
        <v>41.116985100000001</v>
      </c>
      <c r="J8" s="33">
        <v>40.1510411</v>
      </c>
      <c r="K8" s="33">
        <v>39.761215</v>
      </c>
      <c r="L8" s="33">
        <v>39.751570100000002</v>
      </c>
      <c r="M8" s="33">
        <v>39.4771201</v>
      </c>
      <c r="N8" s="33">
        <v>39.733735199999998</v>
      </c>
      <c r="O8" s="33">
        <v>40.023482199999997</v>
      </c>
      <c r="P8" s="33">
        <v>40.091855700000004</v>
      </c>
      <c r="Q8" s="33">
        <v>39.553662699999997</v>
      </c>
      <c r="R8" s="33">
        <v>39.190788900000001</v>
      </c>
      <c r="S8" s="33">
        <v>39.074214699999999</v>
      </c>
      <c r="T8" s="33">
        <v>39.498344000000003</v>
      </c>
      <c r="U8" s="33">
        <v>40.454125300000001</v>
      </c>
      <c r="V8" s="33">
        <v>40.951250399999999</v>
      </c>
      <c r="W8" s="33">
        <v>41.007967000000001</v>
      </c>
      <c r="X8" s="33">
        <v>40.836378699999997</v>
      </c>
      <c r="Y8" s="33">
        <v>40.9506212</v>
      </c>
      <c r="Z8" s="33">
        <v>41.013531200000003</v>
      </c>
      <c r="AA8" s="33">
        <v>41.116404899999999</v>
      </c>
      <c r="AB8" s="33">
        <v>40.993154099999998</v>
      </c>
      <c r="AC8" s="33">
        <v>41.108570200000003</v>
      </c>
      <c r="AD8" s="33">
        <v>41.442970000000003</v>
      </c>
      <c r="AE8" s="33">
        <v>41.162535499999997</v>
      </c>
      <c r="AF8" s="33">
        <v>40.638287200000001</v>
      </c>
      <c r="AG8" s="33">
        <v>40.668522299999999</v>
      </c>
      <c r="AH8" s="33">
        <v>40.721772999999999</v>
      </c>
    </row>
    <row r="9" spans="1:34" ht="14.5" x14ac:dyDescent="0.35">
      <c r="A9" s="8" t="str">
        <f t="shared" si="0"/>
        <v>AbgabenquoteFinnland</v>
      </c>
      <c r="B9" s="8">
        <v>9</v>
      </c>
      <c r="C9" s="32" t="s">
        <v>61</v>
      </c>
      <c r="D9" s="32" t="s">
        <v>14</v>
      </c>
      <c r="E9" s="32" t="s">
        <v>62</v>
      </c>
      <c r="F9" s="32" t="s">
        <v>344</v>
      </c>
      <c r="G9" s="32" t="s">
        <v>32</v>
      </c>
      <c r="H9" s="32" t="s">
        <v>375</v>
      </c>
      <c r="I9" s="33">
        <v>45.954324900000003</v>
      </c>
      <c r="J9" s="33">
        <v>43.276544000000001</v>
      </c>
      <c r="K9" s="33">
        <v>43.430357100000002</v>
      </c>
      <c r="L9" s="33">
        <v>42.483311299999997</v>
      </c>
      <c r="M9" s="33">
        <v>41.889542599999999</v>
      </c>
      <c r="N9" s="33">
        <v>42.176370900000002</v>
      </c>
      <c r="O9" s="33">
        <v>42.217042499999998</v>
      </c>
      <c r="P9" s="33">
        <v>41.521446300000001</v>
      </c>
      <c r="Q9" s="33">
        <v>41.205055000000002</v>
      </c>
      <c r="R9" s="33">
        <v>40.893659900000003</v>
      </c>
      <c r="S9" s="33">
        <v>40.697235599999999</v>
      </c>
      <c r="T9" s="33">
        <v>41.925676000000003</v>
      </c>
      <c r="U9" s="33">
        <v>42.5473918</v>
      </c>
      <c r="V9" s="33">
        <v>43.538353899999997</v>
      </c>
      <c r="W9" s="33">
        <v>43.646838799999998</v>
      </c>
      <c r="X9" s="33">
        <v>43.667242199999997</v>
      </c>
      <c r="Y9" s="33">
        <v>43.869013099999997</v>
      </c>
      <c r="Z9" s="33">
        <v>42.989204600000001</v>
      </c>
      <c r="AA9" s="33">
        <v>42.502420100000002</v>
      </c>
      <c r="AB9" s="33">
        <v>42.393833000000001</v>
      </c>
      <c r="AC9" s="33">
        <v>41.9449836</v>
      </c>
      <c r="AD9" s="33">
        <v>43.270246299999997</v>
      </c>
      <c r="AE9" s="33">
        <v>43.115635900000001</v>
      </c>
      <c r="AF9" s="33">
        <v>41.984377299999998</v>
      </c>
      <c r="AG9" s="33">
        <v>41.410922499999998</v>
      </c>
      <c r="AH9" s="33">
        <v>41.473866399999999</v>
      </c>
    </row>
    <row r="10" spans="1:34" ht="14.5" x14ac:dyDescent="0.35">
      <c r="A10" s="8" t="str">
        <f t="shared" si="0"/>
        <v>AbgabenquoteFrankreich</v>
      </c>
      <c r="B10" s="8">
        <v>10</v>
      </c>
      <c r="C10" s="32" t="s">
        <v>61</v>
      </c>
      <c r="D10" s="32" t="s">
        <v>0</v>
      </c>
      <c r="E10" s="32" t="s">
        <v>62</v>
      </c>
      <c r="F10" s="32" t="s">
        <v>344</v>
      </c>
      <c r="G10" s="32" t="s">
        <v>32</v>
      </c>
      <c r="H10" s="32" t="s">
        <v>375</v>
      </c>
      <c r="I10" s="33">
        <v>44.996669099999998</v>
      </c>
      <c r="J10" s="33">
        <v>44.801651300000003</v>
      </c>
      <c r="K10" s="33">
        <v>44.0832105</v>
      </c>
      <c r="L10" s="33">
        <v>43.974670500000002</v>
      </c>
      <c r="M10" s="33">
        <v>44.106785199999997</v>
      </c>
      <c r="N10" s="33">
        <v>44.619897399999999</v>
      </c>
      <c r="O10" s="33">
        <v>45.050215100000003</v>
      </c>
      <c r="P10" s="33">
        <v>44.494375099999999</v>
      </c>
      <c r="Q10" s="33">
        <v>44.4297775</v>
      </c>
      <c r="R10" s="33">
        <v>44.101492299999997</v>
      </c>
      <c r="S10" s="33">
        <v>44.237701899999998</v>
      </c>
      <c r="T10" s="33">
        <v>45.392541399999999</v>
      </c>
      <c r="U10" s="33">
        <v>46.529880300000002</v>
      </c>
      <c r="V10" s="33">
        <v>47.521784799999999</v>
      </c>
      <c r="W10" s="33">
        <v>47.723262800000001</v>
      </c>
      <c r="X10" s="33">
        <v>47.655328900000001</v>
      </c>
      <c r="Y10" s="33">
        <v>47.630150299999997</v>
      </c>
      <c r="Z10" s="33">
        <v>48.266399399999997</v>
      </c>
      <c r="AA10" s="33">
        <v>48.137439700000002</v>
      </c>
      <c r="AB10" s="33">
        <v>47.113329100000001</v>
      </c>
      <c r="AC10" s="33">
        <v>47.327200599999998</v>
      </c>
      <c r="AD10" s="33">
        <v>46.960574999999999</v>
      </c>
      <c r="AE10" s="33">
        <v>47.953538600000002</v>
      </c>
      <c r="AF10" s="33">
        <v>46.554032800000002</v>
      </c>
      <c r="AG10" s="33">
        <v>46.696253200000001</v>
      </c>
      <c r="AH10" s="33">
        <v>46.819001499999999</v>
      </c>
    </row>
    <row r="11" spans="1:34" ht="14.5" x14ac:dyDescent="0.35">
      <c r="A11" s="8" t="str">
        <f t="shared" si="0"/>
        <v>AbgabenquoteGriechenland</v>
      </c>
      <c r="B11" s="8">
        <v>11</v>
      </c>
      <c r="C11" s="32" t="s">
        <v>61</v>
      </c>
      <c r="D11" s="32" t="s">
        <v>6</v>
      </c>
      <c r="E11" s="32" t="s">
        <v>62</v>
      </c>
      <c r="F11" s="32" t="s">
        <v>344</v>
      </c>
      <c r="G11" s="32" t="s">
        <v>32</v>
      </c>
      <c r="H11" s="32" t="s">
        <v>375</v>
      </c>
      <c r="I11" s="33">
        <v>34.879007899999998</v>
      </c>
      <c r="J11" s="33">
        <v>33.3941965</v>
      </c>
      <c r="K11" s="33">
        <v>34.610685799999999</v>
      </c>
      <c r="L11" s="33">
        <v>32.9536698</v>
      </c>
      <c r="M11" s="33">
        <v>32.051476200000003</v>
      </c>
      <c r="N11" s="33">
        <v>33.480167899999998</v>
      </c>
      <c r="O11" s="33">
        <v>32.675078999999997</v>
      </c>
      <c r="P11" s="33">
        <v>33.495471500000001</v>
      </c>
      <c r="Q11" s="33">
        <v>33.726550099999997</v>
      </c>
      <c r="R11" s="33">
        <v>32.938543799999998</v>
      </c>
      <c r="S11" s="33">
        <v>34.519123200000003</v>
      </c>
      <c r="T11" s="33">
        <v>36.7830479</v>
      </c>
      <c r="U11" s="33">
        <v>39.364952799999998</v>
      </c>
      <c r="V11" s="33">
        <v>38.725413500000002</v>
      </c>
      <c r="W11" s="33">
        <v>39.435610099999998</v>
      </c>
      <c r="X11" s="33">
        <v>39.760703800000002</v>
      </c>
      <c r="Y11" s="33">
        <v>42.058554600000001</v>
      </c>
      <c r="Z11" s="33">
        <v>42.31626</v>
      </c>
      <c r="AA11" s="33">
        <v>42.709473600000003</v>
      </c>
      <c r="AB11" s="33">
        <v>41.907099700000003</v>
      </c>
      <c r="AC11" s="33">
        <v>41.986680100000001</v>
      </c>
      <c r="AD11" s="33">
        <v>42.071327799999999</v>
      </c>
      <c r="AE11" s="33">
        <v>43.227509400000002</v>
      </c>
      <c r="AF11" s="33">
        <v>41.5669726</v>
      </c>
      <c r="AG11" s="33">
        <v>40.473497899999998</v>
      </c>
      <c r="AH11" s="33">
        <v>39.789185799999998</v>
      </c>
    </row>
    <row r="12" spans="1:34" ht="14.5" x14ac:dyDescent="0.35">
      <c r="A12" s="8" t="str">
        <f t="shared" si="0"/>
        <v>AbgabenquoteIrland</v>
      </c>
      <c r="B12" s="8">
        <v>12</v>
      </c>
      <c r="C12" s="32" t="s">
        <v>61</v>
      </c>
      <c r="D12" s="32" t="s">
        <v>4</v>
      </c>
      <c r="E12" s="32" t="s">
        <v>62</v>
      </c>
      <c r="F12" s="32" t="s">
        <v>344</v>
      </c>
      <c r="G12" s="32" t="s">
        <v>32</v>
      </c>
      <c r="H12" s="32" t="s">
        <v>375</v>
      </c>
      <c r="I12" s="33">
        <v>32.010126900000003</v>
      </c>
      <c r="J12" s="33">
        <v>29.880479999999999</v>
      </c>
      <c r="K12" s="33">
        <v>29.130927100000001</v>
      </c>
      <c r="L12" s="33">
        <v>29.8223895</v>
      </c>
      <c r="M12" s="33">
        <v>30.903942399999998</v>
      </c>
      <c r="N12" s="33">
        <v>31.345283599999998</v>
      </c>
      <c r="O12" s="33">
        <v>32.731208500000001</v>
      </c>
      <c r="P12" s="33">
        <v>32.155631499999998</v>
      </c>
      <c r="Q12" s="33">
        <v>30.512895499999999</v>
      </c>
      <c r="R12" s="33">
        <v>29.027421100000002</v>
      </c>
      <c r="S12" s="33">
        <v>28.454257500000001</v>
      </c>
      <c r="T12" s="33">
        <v>29.150801300000001</v>
      </c>
      <c r="U12" s="33">
        <v>29.662995599999999</v>
      </c>
      <c r="V12" s="33">
        <v>29.9517703</v>
      </c>
      <c r="W12" s="33">
        <v>29.922374699999999</v>
      </c>
      <c r="X12" s="33">
        <v>24.021434299999999</v>
      </c>
      <c r="Y12" s="33">
        <v>24.5997032</v>
      </c>
      <c r="Z12" s="33">
        <v>23.430468000000001</v>
      </c>
      <c r="AA12" s="33">
        <v>23.140411400000001</v>
      </c>
      <c r="AB12" s="33">
        <v>22.7479248</v>
      </c>
      <c r="AC12" s="33">
        <v>20.615931400000001</v>
      </c>
      <c r="AD12" s="33">
        <v>21.587689999999998</v>
      </c>
      <c r="AE12" s="33">
        <v>21.754330400000001</v>
      </c>
      <c r="AF12" s="33">
        <v>21.878058800000002</v>
      </c>
      <c r="AG12" s="33">
        <v>21.377663600000002</v>
      </c>
      <c r="AH12" s="33">
        <v>21.225067200000002</v>
      </c>
    </row>
    <row r="13" spans="1:34" ht="14.5" x14ac:dyDescent="0.35">
      <c r="A13" s="8" t="str">
        <f t="shared" si="0"/>
        <v>AbgabenquoteItalien</v>
      </c>
      <c r="B13" s="8">
        <v>13</v>
      </c>
      <c r="C13" s="32" t="s">
        <v>61</v>
      </c>
      <c r="D13" s="32" t="s">
        <v>3</v>
      </c>
      <c r="E13" s="32" t="s">
        <v>62</v>
      </c>
      <c r="F13" s="32" t="s">
        <v>344</v>
      </c>
      <c r="G13" s="32" t="s">
        <v>32</v>
      </c>
      <c r="H13" s="32" t="s">
        <v>375</v>
      </c>
      <c r="I13" s="33">
        <v>40.109208700000003</v>
      </c>
      <c r="J13" s="33">
        <v>40.059831099999997</v>
      </c>
      <c r="K13" s="33">
        <v>39.736305399999999</v>
      </c>
      <c r="L13" s="33">
        <v>39.965635499999998</v>
      </c>
      <c r="M13" s="33">
        <v>39.315398299999998</v>
      </c>
      <c r="N13" s="33">
        <v>39.138737499999998</v>
      </c>
      <c r="O13" s="33">
        <v>40.228138700000002</v>
      </c>
      <c r="P13" s="33">
        <v>41.540219700000002</v>
      </c>
      <c r="Q13" s="33">
        <v>41.335729899999997</v>
      </c>
      <c r="R13" s="33">
        <v>41.817247299999998</v>
      </c>
      <c r="S13" s="33">
        <v>41.526317499999998</v>
      </c>
      <c r="T13" s="33">
        <v>41.424994499999997</v>
      </c>
      <c r="U13" s="33">
        <v>43.4217516</v>
      </c>
      <c r="V13" s="33">
        <v>43.505901999999999</v>
      </c>
      <c r="W13" s="33">
        <v>43.199556399999999</v>
      </c>
      <c r="X13" s="33">
        <v>43.137151799999998</v>
      </c>
      <c r="Y13" s="33">
        <v>42.407099799999997</v>
      </c>
      <c r="Z13" s="33">
        <v>42.110044500000001</v>
      </c>
      <c r="AA13" s="33">
        <v>41.917223</v>
      </c>
      <c r="AB13" s="33">
        <v>42.431616400000003</v>
      </c>
      <c r="AC13" s="33">
        <v>42.839390199999997</v>
      </c>
      <c r="AD13" s="33">
        <v>42.761124500000001</v>
      </c>
      <c r="AE13" s="33">
        <v>42.925608599999997</v>
      </c>
      <c r="AF13" s="33">
        <v>42.700512000000003</v>
      </c>
      <c r="AG13" s="33">
        <v>42.278899199999998</v>
      </c>
      <c r="AH13" s="33">
        <v>42.505040100000002</v>
      </c>
    </row>
    <row r="14" spans="1:34" ht="14.5" x14ac:dyDescent="0.35">
      <c r="A14" s="8" t="str">
        <f t="shared" si="0"/>
        <v>AbgabenquoteKroatien</v>
      </c>
      <c r="B14" s="8">
        <v>14</v>
      </c>
      <c r="C14" s="32" t="s">
        <v>61</v>
      </c>
      <c r="D14" s="32" t="s">
        <v>27</v>
      </c>
      <c r="E14" s="32" t="s">
        <v>62</v>
      </c>
      <c r="F14" s="32" t="s">
        <v>344</v>
      </c>
      <c r="G14" s="32" t="s">
        <v>32</v>
      </c>
      <c r="H14" s="32" t="s">
        <v>375</v>
      </c>
      <c r="I14" s="33">
        <v>39.586533299999999</v>
      </c>
      <c r="J14" s="33">
        <v>38.280825299999997</v>
      </c>
      <c r="K14" s="33">
        <v>37.977862299999998</v>
      </c>
      <c r="L14" s="33">
        <v>37.3649852</v>
      </c>
      <c r="M14" s="33">
        <v>36.631929900000003</v>
      </c>
      <c r="N14" s="33">
        <v>36.530974100000002</v>
      </c>
      <c r="O14" s="33">
        <v>37.2859792</v>
      </c>
      <c r="P14" s="33">
        <v>37.757291700000003</v>
      </c>
      <c r="Q14" s="33">
        <v>37.594306000000003</v>
      </c>
      <c r="R14" s="33">
        <v>37.016718300000001</v>
      </c>
      <c r="S14" s="33">
        <v>36.429820399999997</v>
      </c>
      <c r="T14" s="33">
        <v>35.886187399999997</v>
      </c>
      <c r="U14" s="33">
        <v>36.447069200000001</v>
      </c>
      <c r="V14" s="33">
        <v>37.099950399999997</v>
      </c>
      <c r="W14" s="33">
        <v>37.350586</v>
      </c>
      <c r="X14" s="33">
        <v>37.903596499999999</v>
      </c>
      <c r="Y14" s="33">
        <v>38.268485599999998</v>
      </c>
      <c r="Z14" s="33">
        <v>38.144645699999998</v>
      </c>
      <c r="AA14" s="33">
        <v>38.645607699999999</v>
      </c>
      <c r="AB14" s="33">
        <v>38.637273800000003</v>
      </c>
      <c r="AC14" s="33">
        <v>37.931256599999998</v>
      </c>
      <c r="AD14" s="33">
        <v>36.9022924</v>
      </c>
      <c r="AE14" s="33">
        <v>37.1500153</v>
      </c>
      <c r="AF14" s="33">
        <v>37.447004499999998</v>
      </c>
      <c r="AG14" s="33">
        <v>37.079656800000002</v>
      </c>
      <c r="AH14" s="33">
        <v>36.886923699999997</v>
      </c>
    </row>
    <row r="15" spans="1:34" ht="14.5" x14ac:dyDescent="0.35">
      <c r="A15" s="8" t="str">
        <f t="shared" si="0"/>
        <v>AbgabenquoteLettland</v>
      </c>
      <c r="B15" s="8">
        <v>15</v>
      </c>
      <c r="C15" s="32" t="s">
        <v>61</v>
      </c>
      <c r="D15" s="32" t="s">
        <v>19</v>
      </c>
      <c r="E15" s="32" t="s">
        <v>62</v>
      </c>
      <c r="F15" s="32" t="s">
        <v>344</v>
      </c>
      <c r="G15" s="32" t="s">
        <v>32</v>
      </c>
      <c r="H15" s="32" t="s">
        <v>375</v>
      </c>
      <c r="I15" s="33">
        <v>29.405735499999999</v>
      </c>
      <c r="J15" s="33">
        <v>28.6799438</v>
      </c>
      <c r="K15" s="33">
        <v>27.989760100000002</v>
      </c>
      <c r="L15" s="33">
        <v>27.626807500000002</v>
      </c>
      <c r="M15" s="33">
        <v>27.724408700000001</v>
      </c>
      <c r="N15" s="33">
        <v>28.008502199999999</v>
      </c>
      <c r="O15" s="33">
        <v>28.8096265</v>
      </c>
      <c r="P15" s="33">
        <v>28.423649900000001</v>
      </c>
      <c r="Q15" s="33">
        <v>28.222706299999999</v>
      </c>
      <c r="R15" s="33">
        <v>27.724143300000001</v>
      </c>
      <c r="S15" s="33">
        <v>28.452154400000001</v>
      </c>
      <c r="T15" s="33">
        <v>29.293295199999999</v>
      </c>
      <c r="U15" s="33">
        <v>29.280871399999999</v>
      </c>
      <c r="V15" s="33">
        <v>29.6277948</v>
      </c>
      <c r="W15" s="33">
        <v>29.9649112</v>
      </c>
      <c r="X15" s="33">
        <v>30.097228000000001</v>
      </c>
      <c r="Y15" s="33">
        <v>31.032914300000002</v>
      </c>
      <c r="Z15" s="33">
        <v>31.424158299999998</v>
      </c>
      <c r="AA15" s="33">
        <v>31.375996600000001</v>
      </c>
      <c r="AB15" s="33">
        <v>31.199525300000001</v>
      </c>
      <c r="AC15" s="33">
        <v>31.4565567</v>
      </c>
      <c r="AD15" s="33">
        <v>31.067202699999999</v>
      </c>
      <c r="AE15" s="33">
        <v>30.764989400000001</v>
      </c>
      <c r="AF15" s="33">
        <v>31.223831700000002</v>
      </c>
      <c r="AG15" s="33">
        <v>31.5560239</v>
      </c>
      <c r="AH15" s="33">
        <v>31.9121238</v>
      </c>
    </row>
    <row r="16" spans="1:34" ht="14.5" x14ac:dyDescent="0.35">
      <c r="A16" s="8" t="str">
        <f t="shared" si="0"/>
        <v>AbgabenquoteLitauen</v>
      </c>
      <c r="B16" s="8">
        <v>16</v>
      </c>
      <c r="C16" s="32" t="s">
        <v>61</v>
      </c>
      <c r="D16" s="32" t="s">
        <v>20</v>
      </c>
      <c r="E16" s="32" t="s">
        <v>62</v>
      </c>
      <c r="F16" s="32" t="s">
        <v>344</v>
      </c>
      <c r="G16" s="32" t="s">
        <v>32</v>
      </c>
      <c r="H16" s="32" t="s">
        <v>375</v>
      </c>
      <c r="I16" s="33">
        <v>30.8432417</v>
      </c>
      <c r="J16" s="33">
        <v>29.377703799999999</v>
      </c>
      <c r="K16" s="33">
        <v>29.051420799999999</v>
      </c>
      <c r="L16" s="33">
        <v>28.684985000000001</v>
      </c>
      <c r="M16" s="33">
        <v>29.318039200000001</v>
      </c>
      <c r="N16" s="33">
        <v>29.5305702</v>
      </c>
      <c r="O16" s="33">
        <v>30.472920800000001</v>
      </c>
      <c r="P16" s="33">
        <v>30.382555400000001</v>
      </c>
      <c r="Q16" s="33">
        <v>30.962027899999999</v>
      </c>
      <c r="R16" s="33">
        <v>30.6655275</v>
      </c>
      <c r="S16" s="33">
        <v>28.661049899999998</v>
      </c>
      <c r="T16" s="33">
        <v>27.517396999999999</v>
      </c>
      <c r="U16" s="33">
        <v>27.2646105</v>
      </c>
      <c r="V16" s="33">
        <v>27.1949346</v>
      </c>
      <c r="W16" s="33">
        <v>27.782602600000001</v>
      </c>
      <c r="X16" s="33">
        <v>29.258602700000001</v>
      </c>
      <c r="Y16" s="33">
        <v>29.991365399999999</v>
      </c>
      <c r="Z16" s="33">
        <v>29.748913699999999</v>
      </c>
      <c r="AA16" s="33">
        <v>30.351115400000001</v>
      </c>
      <c r="AB16" s="33">
        <v>30.5366143</v>
      </c>
      <c r="AC16" s="33">
        <v>31.580906599999999</v>
      </c>
      <c r="AD16" s="33">
        <v>32.218962099999999</v>
      </c>
      <c r="AE16" s="33">
        <v>31.891022499999998</v>
      </c>
      <c r="AF16" s="33">
        <v>32.322032200000002</v>
      </c>
      <c r="AG16" s="33">
        <v>32.660242400000001</v>
      </c>
      <c r="AH16" s="33">
        <v>32.414670200000003</v>
      </c>
    </row>
    <row r="17" spans="1:34" ht="14.5" x14ac:dyDescent="0.35">
      <c r="A17" s="8" t="str">
        <f t="shared" si="0"/>
        <v>AbgabenquoteLuxemburg</v>
      </c>
      <c r="B17" s="8">
        <v>17</v>
      </c>
      <c r="C17" s="32" t="s">
        <v>61</v>
      </c>
      <c r="D17" s="32" t="s">
        <v>10</v>
      </c>
      <c r="E17" s="32" t="s">
        <v>62</v>
      </c>
      <c r="F17" s="32" t="s">
        <v>344</v>
      </c>
      <c r="G17" s="32" t="s">
        <v>32</v>
      </c>
      <c r="H17" s="32" t="s">
        <v>375</v>
      </c>
      <c r="I17" s="33">
        <v>38.751667900000001</v>
      </c>
      <c r="J17" s="33">
        <v>38.860396799999997</v>
      </c>
      <c r="K17" s="33">
        <v>38.932609499999998</v>
      </c>
      <c r="L17" s="33">
        <v>38.9778357</v>
      </c>
      <c r="M17" s="33">
        <v>37.702057400000001</v>
      </c>
      <c r="N17" s="33">
        <v>38.9185096</v>
      </c>
      <c r="O17" s="33">
        <v>36.689865900000001</v>
      </c>
      <c r="P17" s="33">
        <v>37.071136199999998</v>
      </c>
      <c r="Q17" s="33">
        <v>36.318719799999997</v>
      </c>
      <c r="R17" s="33">
        <v>37.665970000000002</v>
      </c>
      <c r="S17" s="33">
        <v>37.009017299999996</v>
      </c>
      <c r="T17" s="33">
        <v>37.498124599999997</v>
      </c>
      <c r="U17" s="33">
        <v>37.800389600000003</v>
      </c>
      <c r="V17" s="33">
        <v>37.583647399999997</v>
      </c>
      <c r="W17" s="33">
        <v>37.468710999999999</v>
      </c>
      <c r="X17" s="33">
        <v>36.208675999999997</v>
      </c>
      <c r="Y17" s="33">
        <v>36.872730199999999</v>
      </c>
      <c r="Z17" s="33">
        <v>38.123646399999998</v>
      </c>
      <c r="AA17" s="33">
        <v>40.845935099999998</v>
      </c>
      <c r="AB17" s="33">
        <v>40.989417699999997</v>
      </c>
      <c r="AC17" s="33">
        <v>39.742985300000001</v>
      </c>
      <c r="AD17" s="33">
        <v>39.644139000000003</v>
      </c>
      <c r="AE17" s="33">
        <v>39.756091099999999</v>
      </c>
      <c r="AF17" s="33">
        <v>40.468050900000001</v>
      </c>
      <c r="AG17" s="33">
        <v>39.792585199999998</v>
      </c>
      <c r="AH17" s="33">
        <v>40.014843900000002</v>
      </c>
    </row>
    <row r="18" spans="1:34" ht="14.5" x14ac:dyDescent="0.35">
      <c r="A18" s="8" t="str">
        <f t="shared" si="0"/>
        <v>AbgabenquoteMalta</v>
      </c>
      <c r="B18" s="8">
        <v>18</v>
      </c>
      <c r="C18" s="32" t="s">
        <v>61</v>
      </c>
      <c r="D18" s="32" t="s">
        <v>16</v>
      </c>
      <c r="E18" s="32" t="s">
        <v>62</v>
      </c>
      <c r="F18" s="32" t="s">
        <v>344</v>
      </c>
      <c r="G18" s="32" t="s">
        <v>32</v>
      </c>
      <c r="H18" s="32" t="s">
        <v>375</v>
      </c>
      <c r="I18" s="33">
        <v>28.275782100000001</v>
      </c>
      <c r="J18" s="33">
        <v>29.870169600000001</v>
      </c>
      <c r="K18" s="33">
        <v>31.354994999999999</v>
      </c>
      <c r="L18" s="33">
        <v>30.235937400000001</v>
      </c>
      <c r="M18" s="33">
        <v>31.175863799999998</v>
      </c>
      <c r="N18" s="33">
        <v>32.926297400000003</v>
      </c>
      <c r="O18" s="33">
        <v>33.248010399999998</v>
      </c>
      <c r="P18" s="33">
        <v>33.970032500000002</v>
      </c>
      <c r="Q18" s="33">
        <v>32.996670999999999</v>
      </c>
      <c r="R18" s="33">
        <v>33.147273599999998</v>
      </c>
      <c r="S18" s="33">
        <v>32.177734100000002</v>
      </c>
      <c r="T18" s="33">
        <v>33.002339499999998</v>
      </c>
      <c r="U18" s="33">
        <v>32.760854199999997</v>
      </c>
      <c r="V18" s="33">
        <v>32.499323400000002</v>
      </c>
      <c r="W18" s="33">
        <v>32.557049999999997</v>
      </c>
      <c r="X18" s="33">
        <v>30.5381471</v>
      </c>
      <c r="Y18" s="33">
        <v>31.530206</v>
      </c>
      <c r="Z18" s="33">
        <v>31.1295511</v>
      </c>
      <c r="AA18" s="33">
        <v>31.0950919</v>
      </c>
      <c r="AB18" s="33">
        <v>30.2587051</v>
      </c>
      <c r="AC18" s="33">
        <v>29.7869122</v>
      </c>
      <c r="AD18" s="33">
        <v>30.048277800000001</v>
      </c>
      <c r="AE18" s="33">
        <v>29.423143100000001</v>
      </c>
      <c r="AF18" s="33">
        <v>29.1412415</v>
      </c>
      <c r="AG18" s="33">
        <v>29.272068999999998</v>
      </c>
      <c r="AH18" s="33">
        <v>29.110368600000001</v>
      </c>
    </row>
    <row r="19" spans="1:34" ht="14.5" x14ac:dyDescent="0.35">
      <c r="A19" s="8" t="str">
        <f t="shared" si="0"/>
        <v>AbgabenquoteNiederlande</v>
      </c>
      <c r="B19" s="8">
        <v>19</v>
      </c>
      <c r="C19" s="32" t="s">
        <v>61</v>
      </c>
      <c r="D19" s="32" t="s">
        <v>1</v>
      </c>
      <c r="E19" s="32" t="s">
        <v>62</v>
      </c>
      <c r="F19" s="32" t="s">
        <v>344</v>
      </c>
      <c r="G19" s="32" t="s">
        <v>32</v>
      </c>
      <c r="H19" s="32" t="s">
        <v>375</v>
      </c>
      <c r="I19" s="33">
        <v>37.674195300000001</v>
      </c>
      <c r="J19" s="33">
        <v>36.349638200000001</v>
      </c>
      <c r="K19" s="33">
        <v>35.856662</v>
      </c>
      <c r="L19" s="33">
        <v>35.6163101</v>
      </c>
      <c r="M19" s="33">
        <v>35.612315500000001</v>
      </c>
      <c r="N19" s="33">
        <v>35.8152276</v>
      </c>
      <c r="O19" s="33">
        <v>36.626202200000002</v>
      </c>
      <c r="P19" s="33">
        <v>36.127719399999997</v>
      </c>
      <c r="Q19" s="33">
        <v>36.478481100000003</v>
      </c>
      <c r="R19" s="33">
        <v>35.7223106</v>
      </c>
      <c r="S19" s="33">
        <v>36.095696599999997</v>
      </c>
      <c r="T19" s="33">
        <v>36.046860299999999</v>
      </c>
      <c r="U19" s="33">
        <v>36.129293099999998</v>
      </c>
      <c r="V19" s="33">
        <v>36.646715999999998</v>
      </c>
      <c r="W19" s="33">
        <v>37.5829412</v>
      </c>
      <c r="X19" s="33">
        <v>37.483188599999998</v>
      </c>
      <c r="Y19" s="33">
        <v>38.911280900000001</v>
      </c>
      <c r="Z19" s="33">
        <v>39.182356900000002</v>
      </c>
      <c r="AA19" s="33">
        <v>39.275595099999997</v>
      </c>
      <c r="AB19" s="33">
        <v>39.737656100000002</v>
      </c>
      <c r="AC19" s="33">
        <v>40.332316400000003</v>
      </c>
      <c r="AD19" s="33">
        <v>39.712400899999999</v>
      </c>
      <c r="AE19" s="33">
        <v>38.984757199999997</v>
      </c>
      <c r="AF19" s="33">
        <v>38.7125068</v>
      </c>
      <c r="AG19" s="33">
        <v>38.430500600000002</v>
      </c>
      <c r="AH19" s="33">
        <v>38.510979800000001</v>
      </c>
    </row>
    <row r="20" spans="1:34" ht="14.5" x14ac:dyDescent="0.35">
      <c r="A20" s="8" t="str">
        <f t="shared" si="0"/>
        <v>AbgabenquoteÖsterreich</v>
      </c>
      <c r="B20" s="8">
        <v>20</v>
      </c>
      <c r="C20" s="32" t="s">
        <v>61</v>
      </c>
      <c r="D20" s="32" t="s">
        <v>56</v>
      </c>
      <c r="E20" s="32" t="s">
        <v>62</v>
      </c>
      <c r="F20" s="32" t="s">
        <v>344</v>
      </c>
      <c r="G20" s="32" t="s">
        <v>32</v>
      </c>
      <c r="H20" s="32" t="s">
        <v>375</v>
      </c>
      <c r="I20" s="33">
        <v>43.821114399999999</v>
      </c>
      <c r="J20" s="33">
        <v>45.361185200000001</v>
      </c>
      <c r="K20" s="33">
        <v>44.141999599999998</v>
      </c>
      <c r="L20" s="33">
        <v>43.828056500000002</v>
      </c>
      <c r="M20" s="33">
        <v>43.342993300000003</v>
      </c>
      <c r="N20" s="33">
        <v>42.196252000000001</v>
      </c>
      <c r="O20" s="33">
        <v>41.507543499999997</v>
      </c>
      <c r="P20" s="33">
        <v>41.563150100000001</v>
      </c>
      <c r="Q20" s="33">
        <v>42.368127299999998</v>
      </c>
      <c r="R20" s="33">
        <v>41.978712100000003</v>
      </c>
      <c r="S20" s="33">
        <v>41.926653799999997</v>
      </c>
      <c r="T20" s="33">
        <v>42.007907299999999</v>
      </c>
      <c r="U20" s="33">
        <v>42.602832200000002</v>
      </c>
      <c r="V20" s="33">
        <v>43.441287099999997</v>
      </c>
      <c r="W20" s="33">
        <v>43.461350199999998</v>
      </c>
      <c r="X20" s="33">
        <v>43.864085699999997</v>
      </c>
      <c r="Y20" s="33">
        <v>42.426702200000001</v>
      </c>
      <c r="Z20" s="33">
        <v>42.507793200000002</v>
      </c>
      <c r="AA20" s="33">
        <v>42.8596249</v>
      </c>
      <c r="AB20" s="33">
        <v>43.183430000000001</v>
      </c>
      <c r="AC20" s="33">
        <v>42.678439699999998</v>
      </c>
      <c r="AD20" s="33">
        <v>43.9048163</v>
      </c>
      <c r="AE20" s="33">
        <v>43.611851100000003</v>
      </c>
      <c r="AF20" s="33">
        <v>42.872350300000001</v>
      </c>
      <c r="AG20" s="33">
        <v>43.224934699999999</v>
      </c>
      <c r="AH20" s="33">
        <v>43.117308199999997</v>
      </c>
    </row>
    <row r="21" spans="1:34" ht="14.5" x14ac:dyDescent="0.35">
      <c r="A21" s="8" t="str">
        <f t="shared" si="0"/>
        <v>AbgabenquotePolen</v>
      </c>
      <c r="B21" s="8">
        <v>21</v>
      </c>
      <c r="C21" s="32" t="s">
        <v>61</v>
      </c>
      <c r="D21" s="32" t="s">
        <v>21</v>
      </c>
      <c r="E21" s="32" t="s">
        <v>62</v>
      </c>
      <c r="F21" s="32" t="s">
        <v>344</v>
      </c>
      <c r="G21" s="32" t="s">
        <v>32</v>
      </c>
      <c r="H21" s="32" t="s">
        <v>375</v>
      </c>
      <c r="I21" s="33">
        <v>33.794087500000003</v>
      </c>
      <c r="J21" s="33">
        <v>33.860876099999999</v>
      </c>
      <c r="K21" s="33">
        <v>34.002738200000003</v>
      </c>
      <c r="L21" s="33">
        <v>33.481594800000003</v>
      </c>
      <c r="M21" s="33">
        <v>32.939016700000003</v>
      </c>
      <c r="N21" s="33">
        <v>33.948512399999998</v>
      </c>
      <c r="O21" s="33">
        <v>34.602980500000001</v>
      </c>
      <c r="P21" s="33">
        <v>35.547718400000001</v>
      </c>
      <c r="Q21" s="33">
        <v>35.201167400000003</v>
      </c>
      <c r="R21" s="33">
        <v>32.313769800000003</v>
      </c>
      <c r="S21" s="33">
        <v>32.5645162</v>
      </c>
      <c r="T21" s="33">
        <v>33.012066500000003</v>
      </c>
      <c r="U21" s="33">
        <v>33.3425929</v>
      </c>
      <c r="V21" s="33">
        <v>33.415821800000003</v>
      </c>
      <c r="W21" s="33">
        <v>33.279129400000002</v>
      </c>
      <c r="X21" s="33">
        <v>33.445460099999998</v>
      </c>
      <c r="Y21" s="33">
        <v>34.523271800000003</v>
      </c>
      <c r="Z21" s="33">
        <v>35.154483999999997</v>
      </c>
      <c r="AA21" s="33">
        <v>35.9251279</v>
      </c>
      <c r="AB21" s="33">
        <v>36.030538900000003</v>
      </c>
      <c r="AC21" s="33">
        <v>36.435907200000003</v>
      </c>
      <c r="AD21" s="33">
        <v>37.556996499999997</v>
      </c>
      <c r="AE21" s="33">
        <v>35.283187099999999</v>
      </c>
      <c r="AF21" s="33">
        <v>36.363368399999999</v>
      </c>
      <c r="AG21" s="33">
        <v>37.245756399999998</v>
      </c>
      <c r="AH21" s="33">
        <v>37.289340699999997</v>
      </c>
    </row>
    <row r="22" spans="1:34" ht="14.5" x14ac:dyDescent="0.35">
      <c r="A22" s="8" t="str">
        <f t="shared" si="0"/>
        <v>AbgabenquotePortugal</v>
      </c>
      <c r="B22" s="8">
        <v>22</v>
      </c>
      <c r="C22" s="32" t="s">
        <v>61</v>
      </c>
      <c r="D22" s="32" t="s">
        <v>7</v>
      </c>
      <c r="E22" s="32" t="s">
        <v>62</v>
      </c>
      <c r="F22" s="32" t="s">
        <v>344</v>
      </c>
      <c r="G22" s="32" t="s">
        <v>32</v>
      </c>
      <c r="H22" s="32" t="s">
        <v>375</v>
      </c>
      <c r="I22" s="33">
        <v>33.483599400000003</v>
      </c>
      <c r="J22" s="33">
        <v>33.202273400000003</v>
      </c>
      <c r="K22" s="33">
        <v>33.863070800000003</v>
      </c>
      <c r="L22" s="33">
        <v>33.102908499999998</v>
      </c>
      <c r="M22" s="33">
        <v>33.464741400000001</v>
      </c>
      <c r="N22" s="33">
        <v>34.351259900000002</v>
      </c>
      <c r="O22" s="33">
        <v>34.865828299999997</v>
      </c>
      <c r="P22" s="33">
        <v>35.032686900000002</v>
      </c>
      <c r="Q22" s="33">
        <v>34.937313600000003</v>
      </c>
      <c r="R22" s="33">
        <v>33.326089600000003</v>
      </c>
      <c r="S22" s="33">
        <v>33.6541493</v>
      </c>
      <c r="T22" s="33">
        <v>35.368719300000002</v>
      </c>
      <c r="U22" s="33">
        <v>34.353679100000001</v>
      </c>
      <c r="V22" s="33">
        <v>37.0831065</v>
      </c>
      <c r="W22" s="33">
        <v>37.002972900000003</v>
      </c>
      <c r="X22" s="33">
        <v>36.942058099999997</v>
      </c>
      <c r="Y22" s="33">
        <v>36.569611999999999</v>
      </c>
      <c r="Z22" s="33">
        <v>36.529593900000002</v>
      </c>
      <c r="AA22" s="33">
        <v>36.960301800000003</v>
      </c>
      <c r="AB22" s="33">
        <v>36.717494799999997</v>
      </c>
      <c r="AC22" s="33">
        <v>37.486214699999998</v>
      </c>
      <c r="AD22" s="33">
        <v>37.4342507</v>
      </c>
      <c r="AE22" s="33">
        <v>38.038962400000003</v>
      </c>
      <c r="AF22" s="33">
        <v>37.145988199999998</v>
      </c>
      <c r="AG22" s="33">
        <v>37.419518600000004</v>
      </c>
      <c r="AH22" s="33">
        <v>37.626333199999998</v>
      </c>
    </row>
    <row r="23" spans="1:34" ht="14.5" x14ac:dyDescent="0.35">
      <c r="A23" s="8" t="str">
        <f t="shared" si="0"/>
        <v>AbgabenquoteRumänien</v>
      </c>
      <c r="B23" s="8">
        <v>23</v>
      </c>
      <c r="C23" s="32" t="s">
        <v>61</v>
      </c>
      <c r="D23" s="32" t="s">
        <v>100</v>
      </c>
      <c r="E23" s="32" t="s">
        <v>62</v>
      </c>
      <c r="F23" s="32" t="s">
        <v>344</v>
      </c>
      <c r="G23" s="32" t="s">
        <v>32</v>
      </c>
      <c r="H23" s="32" t="s">
        <v>375</v>
      </c>
      <c r="I23" s="33">
        <v>30.595587399999999</v>
      </c>
      <c r="J23" s="33">
        <v>29.0158393</v>
      </c>
      <c r="K23" s="33">
        <v>28.455489</v>
      </c>
      <c r="L23" s="33">
        <v>28.946641700000001</v>
      </c>
      <c r="M23" s="33">
        <v>28.114421499999999</v>
      </c>
      <c r="N23" s="33">
        <v>28.6808391</v>
      </c>
      <c r="O23" s="33">
        <v>29.315012800000002</v>
      </c>
      <c r="P23" s="33">
        <v>29.0386621</v>
      </c>
      <c r="Q23" s="33">
        <v>27.4146933</v>
      </c>
      <c r="R23" s="33">
        <v>25.919373</v>
      </c>
      <c r="S23" s="33">
        <v>26.5178741</v>
      </c>
      <c r="T23" s="33">
        <v>26.966350500000001</v>
      </c>
      <c r="U23" s="33">
        <v>26.574990799999998</v>
      </c>
      <c r="V23" s="33">
        <v>27.5221187</v>
      </c>
      <c r="W23" s="33">
        <v>27.520659999999999</v>
      </c>
      <c r="X23" s="33">
        <v>28.047855599999998</v>
      </c>
      <c r="Y23" s="33">
        <v>27.066103099999999</v>
      </c>
      <c r="Z23" s="33">
        <v>26.0036728</v>
      </c>
      <c r="AA23" s="33">
        <v>26.6243585</v>
      </c>
      <c r="AB23" s="33">
        <v>26.700238899999999</v>
      </c>
      <c r="AC23" s="33">
        <v>26.906912899999998</v>
      </c>
      <c r="AD23" s="33">
        <v>27.160496999999999</v>
      </c>
      <c r="AE23" s="33">
        <v>27.566551199999999</v>
      </c>
      <c r="AF23" s="33">
        <v>27.062428199999999</v>
      </c>
      <c r="AG23" s="33">
        <v>27.678833600000001</v>
      </c>
      <c r="AH23" s="33">
        <v>27.736352499999999</v>
      </c>
    </row>
    <row r="24" spans="1:34" ht="14.5" x14ac:dyDescent="0.35">
      <c r="A24" s="8" t="str">
        <f t="shared" si="0"/>
        <v>AbgabenquoteSchweden</v>
      </c>
      <c r="B24" s="8">
        <v>24</v>
      </c>
      <c r="C24" s="32" t="s">
        <v>61</v>
      </c>
      <c r="D24" s="32" t="s">
        <v>13</v>
      </c>
      <c r="E24" s="32" t="s">
        <v>62</v>
      </c>
      <c r="F24" s="32" t="s">
        <v>344</v>
      </c>
      <c r="G24" s="32" t="s">
        <v>32</v>
      </c>
      <c r="H24" s="32" t="s">
        <v>375</v>
      </c>
      <c r="I24" s="33">
        <v>49.048793000000003</v>
      </c>
      <c r="J24" s="33">
        <v>47.004011200000001</v>
      </c>
      <c r="K24" s="33">
        <v>45.3602998</v>
      </c>
      <c r="L24" s="33">
        <v>45.795881000000001</v>
      </c>
      <c r="M24" s="33">
        <v>46.005927499999999</v>
      </c>
      <c r="N24" s="33">
        <v>47.041624499999998</v>
      </c>
      <c r="O24" s="33">
        <v>46.375303199999998</v>
      </c>
      <c r="P24" s="33">
        <v>45.413305800000003</v>
      </c>
      <c r="Q24" s="33">
        <v>44.486091700000003</v>
      </c>
      <c r="R24" s="33">
        <v>44.255165900000001</v>
      </c>
      <c r="S24" s="33">
        <v>43.391656699999999</v>
      </c>
      <c r="T24" s="33">
        <v>42.520584599999999</v>
      </c>
      <c r="U24" s="33">
        <v>42.6915385</v>
      </c>
      <c r="V24" s="33">
        <v>43.080087200000001</v>
      </c>
      <c r="W24" s="33">
        <v>42.758738999999998</v>
      </c>
      <c r="X24" s="33">
        <v>43.198121299999997</v>
      </c>
      <c r="Y24" s="33">
        <v>44.681792700000003</v>
      </c>
      <c r="Z24" s="33">
        <v>44.6895782</v>
      </c>
      <c r="AA24" s="33">
        <v>44.460148099999998</v>
      </c>
      <c r="AB24" s="33">
        <v>43.527165099999998</v>
      </c>
      <c r="AC24" s="33">
        <v>43.127470700000003</v>
      </c>
      <c r="AD24" s="33">
        <v>43.335183899999997</v>
      </c>
      <c r="AE24" s="33">
        <v>42.395763500000001</v>
      </c>
      <c r="AF24" s="33">
        <v>42.358953300000003</v>
      </c>
      <c r="AG24" s="33">
        <v>41.862921800000002</v>
      </c>
      <c r="AH24" s="33">
        <v>41.673995900000001</v>
      </c>
    </row>
    <row r="25" spans="1:34" ht="14.5" x14ac:dyDescent="0.35">
      <c r="A25" s="8" t="str">
        <f t="shared" si="0"/>
        <v>AbgabenquoteSlowakei</v>
      </c>
      <c r="B25" s="8">
        <v>25</v>
      </c>
      <c r="C25" s="32" t="s">
        <v>61</v>
      </c>
      <c r="D25" s="32" t="s">
        <v>23</v>
      </c>
      <c r="E25" s="32" t="s">
        <v>62</v>
      </c>
      <c r="F25" s="32" t="s">
        <v>344</v>
      </c>
      <c r="G25" s="32" t="s">
        <v>32</v>
      </c>
      <c r="H25" s="32" t="s">
        <v>375</v>
      </c>
      <c r="I25" s="33">
        <v>33.861363500000003</v>
      </c>
      <c r="J25" s="33">
        <v>32.8634536</v>
      </c>
      <c r="K25" s="33">
        <v>32.976118100000001</v>
      </c>
      <c r="L25" s="33">
        <v>32.763557900000002</v>
      </c>
      <c r="M25" s="33">
        <v>31.761414800000001</v>
      </c>
      <c r="N25" s="33">
        <v>31.474977299999999</v>
      </c>
      <c r="O25" s="33">
        <v>29.390684400000001</v>
      </c>
      <c r="P25" s="33">
        <v>29.270835099999999</v>
      </c>
      <c r="Q25" s="33">
        <v>29.1003729</v>
      </c>
      <c r="R25" s="33">
        <v>28.9555963</v>
      </c>
      <c r="S25" s="33">
        <v>27.993229100000001</v>
      </c>
      <c r="T25" s="33">
        <v>29.0177382</v>
      </c>
      <c r="U25" s="33">
        <v>28.750567199999999</v>
      </c>
      <c r="V25" s="33">
        <v>31.006705499999999</v>
      </c>
      <c r="W25" s="33">
        <v>31.9304214</v>
      </c>
      <c r="X25" s="33">
        <v>32.6035915</v>
      </c>
      <c r="Y25" s="33">
        <v>33.130700500000003</v>
      </c>
      <c r="Z25" s="33">
        <v>34.020645799999997</v>
      </c>
      <c r="AA25" s="33">
        <v>34.0791495</v>
      </c>
      <c r="AB25" s="33">
        <v>34.596602799999999</v>
      </c>
      <c r="AC25" s="33">
        <v>34.857707900000001</v>
      </c>
      <c r="AD25" s="33">
        <v>35.5900587</v>
      </c>
      <c r="AE25" s="33">
        <v>35.103438699999998</v>
      </c>
      <c r="AF25" s="33">
        <v>35.2082142</v>
      </c>
      <c r="AG25" s="33">
        <v>34.492294299999998</v>
      </c>
      <c r="AH25" s="33">
        <v>34.240321999999999</v>
      </c>
    </row>
    <row r="26" spans="1:34" ht="14.5" x14ac:dyDescent="0.35">
      <c r="A26" s="8" t="str">
        <f t="shared" si="0"/>
        <v>AbgabenquoteSlowenien</v>
      </c>
      <c r="B26" s="8">
        <v>26</v>
      </c>
      <c r="C26" s="32" t="s">
        <v>61</v>
      </c>
      <c r="D26" s="32" t="s">
        <v>26</v>
      </c>
      <c r="E26" s="32" t="s">
        <v>62</v>
      </c>
      <c r="F26" s="32" t="s">
        <v>344</v>
      </c>
      <c r="G26" s="32" t="s">
        <v>32</v>
      </c>
      <c r="H26" s="32" t="s">
        <v>375</v>
      </c>
      <c r="I26" s="33">
        <v>37.907253500000003</v>
      </c>
      <c r="J26" s="33">
        <v>38.000302599999998</v>
      </c>
      <c r="K26" s="33">
        <v>38.498747899999998</v>
      </c>
      <c r="L26" s="33">
        <v>38.618052800000001</v>
      </c>
      <c r="M26" s="33">
        <v>38.7129233</v>
      </c>
      <c r="N26" s="33">
        <v>39.3973461</v>
      </c>
      <c r="O26" s="33">
        <v>38.931482799999998</v>
      </c>
      <c r="P26" s="33">
        <v>38.272500100000002</v>
      </c>
      <c r="Q26" s="33">
        <v>37.751867500000003</v>
      </c>
      <c r="R26" s="33">
        <v>37.604568499999999</v>
      </c>
      <c r="S26" s="33">
        <v>38.302179299999999</v>
      </c>
      <c r="T26" s="33">
        <v>37.829468300000002</v>
      </c>
      <c r="U26" s="33">
        <v>38.2339579</v>
      </c>
      <c r="V26" s="33">
        <v>37.8169617</v>
      </c>
      <c r="W26" s="33">
        <v>37.739040600000003</v>
      </c>
      <c r="X26" s="33">
        <v>37.859048999999999</v>
      </c>
      <c r="Y26" s="33">
        <v>37.902298600000002</v>
      </c>
      <c r="Z26" s="33">
        <v>37.566162800000001</v>
      </c>
      <c r="AA26" s="33">
        <v>37.719914500000002</v>
      </c>
      <c r="AB26" s="33">
        <v>38.016514700000002</v>
      </c>
      <c r="AC26" s="33">
        <v>38.110361599999997</v>
      </c>
      <c r="AD26" s="33">
        <v>38.782535299999999</v>
      </c>
      <c r="AE26" s="33">
        <v>37.829293</v>
      </c>
      <c r="AF26" s="33">
        <v>37.285543799999999</v>
      </c>
      <c r="AG26" s="33">
        <v>38.007649100000002</v>
      </c>
      <c r="AH26" s="33">
        <v>37.655472000000003</v>
      </c>
    </row>
    <row r="27" spans="1:34" ht="14.5" x14ac:dyDescent="0.35">
      <c r="A27" s="8" t="str">
        <f t="shared" si="0"/>
        <v>AbgabenquoteSpanien</v>
      </c>
      <c r="B27" s="8">
        <v>27</v>
      </c>
      <c r="C27" s="32" t="s">
        <v>61</v>
      </c>
      <c r="D27" s="32" t="s">
        <v>8</v>
      </c>
      <c r="E27" s="32" t="s">
        <v>62</v>
      </c>
      <c r="F27" s="32" t="s">
        <v>344</v>
      </c>
      <c r="G27" s="32" t="s">
        <v>32</v>
      </c>
      <c r="H27" s="32" t="s">
        <v>375</v>
      </c>
      <c r="I27" s="33">
        <v>33.949164199999998</v>
      </c>
      <c r="J27" s="33">
        <v>33.666384700000002</v>
      </c>
      <c r="K27" s="33">
        <v>34.0995688</v>
      </c>
      <c r="L27" s="33">
        <v>33.977010100000001</v>
      </c>
      <c r="M27" s="33">
        <v>34.913786600000002</v>
      </c>
      <c r="N27" s="33">
        <v>36.102277800000003</v>
      </c>
      <c r="O27" s="33">
        <v>36.8418536</v>
      </c>
      <c r="P27" s="33">
        <v>37.258063200000002</v>
      </c>
      <c r="Q27" s="33">
        <v>32.9730943</v>
      </c>
      <c r="R27" s="33">
        <v>30.642565399999999</v>
      </c>
      <c r="S27" s="33">
        <v>32.257769799999998</v>
      </c>
      <c r="T27" s="33">
        <v>32.131687200000002</v>
      </c>
      <c r="U27" s="33">
        <v>33.314971100000001</v>
      </c>
      <c r="V27" s="33">
        <v>34.124801499999997</v>
      </c>
      <c r="W27" s="33">
        <v>34.7714718</v>
      </c>
      <c r="X27" s="33">
        <v>34.682939900000001</v>
      </c>
      <c r="Y27" s="33">
        <v>34.411442700000002</v>
      </c>
      <c r="Z27" s="33">
        <v>34.64669</v>
      </c>
      <c r="AA27" s="33">
        <v>35.398580699999997</v>
      </c>
      <c r="AB27" s="33">
        <v>35.405571799999997</v>
      </c>
      <c r="AC27" s="33">
        <v>37.658912800000003</v>
      </c>
      <c r="AD27" s="33">
        <v>38.557870899999998</v>
      </c>
      <c r="AE27" s="33">
        <v>38.264913900000003</v>
      </c>
      <c r="AF27" s="33">
        <v>38.0511573</v>
      </c>
      <c r="AG27" s="33">
        <v>38.357298999999998</v>
      </c>
      <c r="AH27" s="33">
        <v>38.152969599999999</v>
      </c>
    </row>
    <row r="28" spans="1:34" ht="14.5" x14ac:dyDescent="0.35">
      <c r="A28" s="8" t="str">
        <f t="shared" si="0"/>
        <v>AbgabenquoteTschechische Republik</v>
      </c>
      <c r="B28" s="8">
        <v>28</v>
      </c>
      <c r="C28" s="32" t="s">
        <v>61</v>
      </c>
      <c r="D28" s="32" t="s">
        <v>22</v>
      </c>
      <c r="E28" s="32" t="s">
        <v>62</v>
      </c>
      <c r="F28" s="32" t="s">
        <v>344</v>
      </c>
      <c r="G28" s="32" t="s">
        <v>32</v>
      </c>
      <c r="H28" s="32" t="s">
        <v>375</v>
      </c>
      <c r="I28" s="33">
        <v>32.535288100000002</v>
      </c>
      <c r="J28" s="33">
        <v>32.399308900000001</v>
      </c>
      <c r="K28" s="33">
        <v>33.314975699999998</v>
      </c>
      <c r="L28" s="33">
        <v>34.017968099999997</v>
      </c>
      <c r="M28" s="33">
        <v>34.487873</v>
      </c>
      <c r="N28" s="33">
        <v>34.381715900000003</v>
      </c>
      <c r="O28" s="33">
        <v>34.120294600000001</v>
      </c>
      <c r="P28" s="33">
        <v>34.617012000000003</v>
      </c>
      <c r="Q28" s="33">
        <v>33.497004599999997</v>
      </c>
      <c r="R28" s="33">
        <v>32.522506999999997</v>
      </c>
      <c r="S28" s="33">
        <v>32.889625799999997</v>
      </c>
      <c r="T28" s="33">
        <v>34.009850999999998</v>
      </c>
      <c r="U28" s="33">
        <v>34.527253199999997</v>
      </c>
      <c r="V28" s="33">
        <v>34.928216599999999</v>
      </c>
      <c r="W28" s="33">
        <v>34.161112199999998</v>
      </c>
      <c r="X28" s="33">
        <v>34.319032999999997</v>
      </c>
      <c r="Y28" s="33">
        <v>35.105640700000002</v>
      </c>
      <c r="Z28" s="33">
        <v>35.434515099999999</v>
      </c>
      <c r="AA28" s="33">
        <v>36.008742599999998</v>
      </c>
      <c r="AB28" s="33">
        <v>35.949265599999997</v>
      </c>
      <c r="AC28" s="33">
        <v>35.988576899999998</v>
      </c>
      <c r="AD28" s="33">
        <v>35.957730599999998</v>
      </c>
      <c r="AE28" s="33">
        <v>35.411485499999998</v>
      </c>
      <c r="AF28" s="33">
        <v>35.315897499999998</v>
      </c>
      <c r="AG28" s="33">
        <v>36.038894800000001</v>
      </c>
      <c r="AH28" s="33">
        <v>35.955201299999999</v>
      </c>
    </row>
    <row r="29" spans="1:34" ht="14.5" x14ac:dyDescent="0.35">
      <c r="A29" s="8" t="str">
        <f t="shared" si="0"/>
        <v>AbgabenquoteUngarn</v>
      </c>
      <c r="B29" s="8">
        <v>29</v>
      </c>
      <c r="C29" s="32" t="s">
        <v>61</v>
      </c>
      <c r="D29" s="32" t="s">
        <v>24</v>
      </c>
      <c r="E29" s="32" t="s">
        <v>62</v>
      </c>
      <c r="F29" s="32" t="s">
        <v>344</v>
      </c>
      <c r="G29" s="32" t="s">
        <v>32</v>
      </c>
      <c r="H29" s="32" t="s">
        <v>375</v>
      </c>
      <c r="I29" s="33">
        <v>39.317213700000003</v>
      </c>
      <c r="J29" s="33">
        <v>38.125945700000003</v>
      </c>
      <c r="K29" s="33">
        <v>37.527858899999998</v>
      </c>
      <c r="L29" s="33">
        <v>37.373355400000001</v>
      </c>
      <c r="M29" s="33">
        <v>36.993956300000001</v>
      </c>
      <c r="N29" s="33">
        <v>36.598829100000003</v>
      </c>
      <c r="O29" s="33">
        <v>36.508008599999997</v>
      </c>
      <c r="P29" s="33">
        <v>39.396760899999997</v>
      </c>
      <c r="Q29" s="33">
        <v>39.447567300000003</v>
      </c>
      <c r="R29" s="33">
        <v>38.915173500000002</v>
      </c>
      <c r="S29" s="33">
        <v>36.9056164</v>
      </c>
      <c r="T29" s="33">
        <v>36.455348499999999</v>
      </c>
      <c r="U29" s="33">
        <v>39.035727999999999</v>
      </c>
      <c r="V29" s="33">
        <v>38.591853700000001</v>
      </c>
      <c r="W29" s="33">
        <v>38.5092505</v>
      </c>
      <c r="X29" s="33">
        <v>38.831570599999999</v>
      </c>
      <c r="Y29" s="33">
        <v>39.182006700000002</v>
      </c>
      <c r="Z29" s="33">
        <v>37.968952999999999</v>
      </c>
      <c r="AA29" s="33">
        <v>36.947478500000003</v>
      </c>
      <c r="AB29" s="33">
        <v>36.357284900000003</v>
      </c>
      <c r="AC29" s="33">
        <v>36.043658800000003</v>
      </c>
      <c r="AD29" s="33">
        <v>33.908260599999998</v>
      </c>
      <c r="AE29" s="33">
        <v>35.134246300000001</v>
      </c>
      <c r="AF29" s="33">
        <v>35.230434600000002</v>
      </c>
      <c r="AG29" s="33">
        <v>35.577896600000003</v>
      </c>
      <c r="AH29" s="33">
        <v>34.874707299999997</v>
      </c>
    </row>
    <row r="30" spans="1:34" ht="14.5" x14ac:dyDescent="0.35">
      <c r="A30" s="8" t="str">
        <f t="shared" si="0"/>
        <v>AbgabenquoteVereinigtes Königreich Großbritannien und Nordirland</v>
      </c>
      <c r="B30" s="8">
        <v>30</v>
      </c>
      <c r="C30" s="32" t="s">
        <v>61</v>
      </c>
      <c r="D30" s="32" t="s">
        <v>57</v>
      </c>
      <c r="E30" s="32" t="s">
        <v>62</v>
      </c>
      <c r="F30" s="32" t="s">
        <v>344</v>
      </c>
      <c r="G30" s="32" t="s">
        <v>32</v>
      </c>
      <c r="H30" s="32" t="s">
        <v>375</v>
      </c>
      <c r="I30" s="33">
        <v>34.173092599999997</v>
      </c>
      <c r="J30" s="33">
        <v>33.793837500000002</v>
      </c>
      <c r="K30" s="33">
        <v>33.10501</v>
      </c>
      <c r="L30" s="33">
        <v>33.194922800000001</v>
      </c>
      <c r="M30" s="33">
        <v>34.208478999999997</v>
      </c>
      <c r="N30" s="33">
        <v>34.6979337</v>
      </c>
      <c r="O30" s="33">
        <v>34.998077500000001</v>
      </c>
      <c r="P30" s="33">
        <v>35.1660617</v>
      </c>
      <c r="Q30" s="33">
        <v>35.805346399999998</v>
      </c>
      <c r="R30" s="33">
        <v>33.718060800000003</v>
      </c>
      <c r="S30" s="33">
        <v>34.740975300000002</v>
      </c>
      <c r="T30" s="33">
        <v>35.274000200000003</v>
      </c>
      <c r="U30" s="33">
        <v>34.406829600000002</v>
      </c>
      <c r="V30" s="33">
        <v>34.2747484</v>
      </c>
      <c r="W30" s="33">
        <v>33.909812199999998</v>
      </c>
      <c r="X30" s="33">
        <v>34.225033699999997</v>
      </c>
      <c r="Y30" s="33">
        <v>34.755691900000002</v>
      </c>
      <c r="Z30" s="33">
        <v>35.007169300000001</v>
      </c>
      <c r="AA30" s="33">
        <v>35.036639800000003</v>
      </c>
      <c r="AB30" s="33">
        <v>34.979661299999997</v>
      </c>
      <c r="AC30" s="33">
        <v>35.604014300000003</v>
      </c>
      <c r="AD30" s="33">
        <v>36.851089700000003</v>
      </c>
      <c r="AE30" s="33">
        <v>37.916941000000001</v>
      </c>
      <c r="AF30" s="33">
        <v>38.482588999999997</v>
      </c>
      <c r="AG30" s="33">
        <v>38.431306800000002</v>
      </c>
      <c r="AH30" s="33">
        <v>38.473530500000003</v>
      </c>
    </row>
    <row r="31" spans="1:34" ht="14.5" x14ac:dyDescent="0.35">
      <c r="A31" s="8" t="str">
        <f t="shared" si="0"/>
        <v>AbgabenquoteZypern</v>
      </c>
      <c r="B31" s="8">
        <v>31</v>
      </c>
      <c r="C31" s="32" t="s">
        <v>61</v>
      </c>
      <c r="D31" s="32" t="s">
        <v>30</v>
      </c>
      <c r="E31" s="32" t="s">
        <v>62</v>
      </c>
      <c r="F31" s="32" t="s">
        <v>344</v>
      </c>
      <c r="G31" s="32" t="s">
        <v>32</v>
      </c>
      <c r="H31" s="32" t="s">
        <v>375</v>
      </c>
      <c r="I31" s="33">
        <v>27.296889700000001</v>
      </c>
      <c r="J31" s="33">
        <v>28.033028300000002</v>
      </c>
      <c r="K31" s="33">
        <v>27.9994005</v>
      </c>
      <c r="L31" s="33">
        <v>28.806667699999998</v>
      </c>
      <c r="M31" s="33">
        <v>29.452731</v>
      </c>
      <c r="N31" s="33">
        <v>31.3770256</v>
      </c>
      <c r="O31" s="33">
        <v>32.079959899999999</v>
      </c>
      <c r="P31" s="33">
        <v>36.073843699999998</v>
      </c>
      <c r="Q31" s="33">
        <v>34.748269000000001</v>
      </c>
      <c r="R31" s="33">
        <v>31.7903305</v>
      </c>
      <c r="S31" s="33">
        <v>31.663115099999999</v>
      </c>
      <c r="T31" s="33">
        <v>31.6521033</v>
      </c>
      <c r="U31" s="33">
        <v>31.631613000000002</v>
      </c>
      <c r="V31" s="33">
        <v>31.736634800000001</v>
      </c>
      <c r="W31" s="33">
        <v>33.608460899999997</v>
      </c>
      <c r="X31" s="33">
        <v>32.936082200000001</v>
      </c>
      <c r="Y31" s="33">
        <v>32.198684999999998</v>
      </c>
      <c r="Z31" s="33">
        <v>32.830127699999998</v>
      </c>
      <c r="AA31" s="33">
        <v>33.072742499999997</v>
      </c>
      <c r="AB31" s="33">
        <v>34.153655000000001</v>
      </c>
      <c r="AC31" s="33">
        <v>33.717004899999999</v>
      </c>
      <c r="AD31" s="33">
        <v>34.806399300000002</v>
      </c>
      <c r="AE31" s="33">
        <v>36.535479000000002</v>
      </c>
      <c r="AF31" s="33">
        <v>37.6424418</v>
      </c>
      <c r="AG31" s="33">
        <v>38.178950899999997</v>
      </c>
      <c r="AH31" s="33">
        <v>37.553695699999999</v>
      </c>
    </row>
    <row r="32" spans="1:34" ht="14.5" x14ac:dyDescent="0.35">
      <c r="A32" s="8" t="str">
        <f t="shared" si="0"/>
        <v>ArbeitskostenBelgien</v>
      </c>
      <c r="B32" s="8">
        <v>32</v>
      </c>
      <c r="C32" s="32" t="s">
        <v>64</v>
      </c>
      <c r="D32" s="32" t="s">
        <v>9</v>
      </c>
      <c r="E32" s="32" t="s">
        <v>65</v>
      </c>
      <c r="F32" s="32" t="s">
        <v>68</v>
      </c>
      <c r="G32" s="32" t="s">
        <v>40</v>
      </c>
      <c r="H32" s="32" t="s">
        <v>374</v>
      </c>
      <c r="I32" s="34"/>
      <c r="J32" s="34"/>
      <c r="K32" s="34"/>
      <c r="L32" s="34"/>
      <c r="M32" s="34"/>
      <c r="N32" s="34"/>
      <c r="O32" s="34"/>
      <c r="P32" s="34"/>
      <c r="Q32" s="33">
        <v>32.9</v>
      </c>
      <c r="R32" s="34"/>
      <c r="S32" s="34"/>
      <c r="T32" s="34"/>
      <c r="U32" s="33">
        <v>38</v>
      </c>
      <c r="V32" s="34"/>
      <c r="W32" s="34"/>
      <c r="X32" s="34"/>
      <c r="Y32" s="33">
        <v>38.6</v>
      </c>
      <c r="Z32" s="34"/>
      <c r="AA32" s="34"/>
      <c r="AB32" s="34"/>
      <c r="AC32" s="33">
        <v>40.5</v>
      </c>
      <c r="AD32" s="33">
        <v>41</v>
      </c>
      <c r="AE32" s="33">
        <v>43.5</v>
      </c>
      <c r="AF32" s="34"/>
      <c r="AG32" s="34"/>
      <c r="AH32" s="34"/>
    </row>
    <row r="33" spans="1:34" ht="14.5" x14ac:dyDescent="0.35">
      <c r="A33" s="8" t="str">
        <f t="shared" si="0"/>
        <v>ArbeitskostenBulgarien</v>
      </c>
      <c r="B33" s="8">
        <v>33</v>
      </c>
      <c r="C33" s="32" t="s">
        <v>64</v>
      </c>
      <c r="D33" s="32" t="s">
        <v>25</v>
      </c>
      <c r="E33" s="32" t="s">
        <v>65</v>
      </c>
      <c r="F33" s="32" t="s">
        <v>68</v>
      </c>
      <c r="G33" s="32" t="s">
        <v>40</v>
      </c>
      <c r="H33" s="32" t="s">
        <v>374</v>
      </c>
      <c r="I33" s="34"/>
      <c r="J33" s="34"/>
      <c r="K33" s="34"/>
      <c r="L33" s="34"/>
      <c r="M33" s="34"/>
      <c r="N33" s="34"/>
      <c r="O33" s="34"/>
      <c r="P33" s="34"/>
      <c r="Q33" s="33">
        <v>2.6</v>
      </c>
      <c r="R33" s="34"/>
      <c r="S33" s="34"/>
      <c r="T33" s="34"/>
      <c r="U33" s="33">
        <v>3.4</v>
      </c>
      <c r="V33" s="34"/>
      <c r="W33" s="34"/>
      <c r="X33" s="34"/>
      <c r="Y33" s="33">
        <v>4.5</v>
      </c>
      <c r="Z33" s="34"/>
      <c r="AA33" s="34"/>
      <c r="AB33" s="34"/>
      <c r="AC33" s="33">
        <v>6.6</v>
      </c>
      <c r="AD33" s="33">
        <v>7.1</v>
      </c>
      <c r="AE33" s="33">
        <v>8.1999999999999993</v>
      </c>
      <c r="AF33" s="34"/>
      <c r="AG33" s="34"/>
      <c r="AH33" s="34"/>
    </row>
    <row r="34" spans="1:34" ht="14.5" x14ac:dyDescent="0.35">
      <c r="A34" s="8" t="str">
        <f t="shared" si="0"/>
        <v>ArbeitskostenDänemark</v>
      </c>
      <c r="B34" s="8">
        <v>34</v>
      </c>
      <c r="C34" s="32" t="s">
        <v>64</v>
      </c>
      <c r="D34" s="32" t="s">
        <v>5</v>
      </c>
      <c r="E34" s="32" t="s">
        <v>65</v>
      </c>
      <c r="F34" s="32" t="s">
        <v>68</v>
      </c>
      <c r="G34" s="32" t="s">
        <v>40</v>
      </c>
      <c r="H34" s="32" t="s">
        <v>374</v>
      </c>
      <c r="I34" s="34"/>
      <c r="J34" s="34"/>
      <c r="K34" s="34"/>
      <c r="L34" s="34"/>
      <c r="M34" s="34"/>
      <c r="N34" s="34"/>
      <c r="O34" s="34"/>
      <c r="P34" s="34"/>
      <c r="Q34" s="33">
        <v>34.6</v>
      </c>
      <c r="R34" s="34"/>
      <c r="S34" s="34"/>
      <c r="T34" s="34"/>
      <c r="U34" s="33">
        <v>39.4</v>
      </c>
      <c r="V34" s="34"/>
      <c r="W34" s="34"/>
      <c r="X34" s="34"/>
      <c r="Y34" s="33">
        <v>41.3</v>
      </c>
      <c r="Z34" s="34"/>
      <c r="AA34" s="34"/>
      <c r="AB34" s="34"/>
      <c r="AC34" s="33">
        <v>44.9</v>
      </c>
      <c r="AD34" s="33">
        <v>45.7</v>
      </c>
      <c r="AE34" s="33">
        <v>46.8</v>
      </c>
      <c r="AF34" s="34"/>
      <c r="AG34" s="34"/>
      <c r="AH34" s="34"/>
    </row>
    <row r="35" spans="1:34" ht="14.5" x14ac:dyDescent="0.35">
      <c r="A35" s="8" t="str">
        <f t="shared" si="0"/>
        <v>ArbeitskostenDeutschland</v>
      </c>
      <c r="B35" s="8">
        <v>35</v>
      </c>
      <c r="C35" s="32" t="s">
        <v>64</v>
      </c>
      <c r="D35" s="32" t="s">
        <v>2</v>
      </c>
      <c r="E35" s="32" t="s">
        <v>65</v>
      </c>
      <c r="F35" s="32" t="s">
        <v>68</v>
      </c>
      <c r="G35" s="32" t="s">
        <v>40</v>
      </c>
      <c r="H35" s="32" t="s">
        <v>374</v>
      </c>
      <c r="I35" s="34"/>
      <c r="J35" s="34"/>
      <c r="K35" s="34"/>
      <c r="L35" s="34"/>
      <c r="M35" s="34"/>
      <c r="N35" s="34"/>
      <c r="O35" s="34"/>
      <c r="P35" s="34"/>
      <c r="Q35" s="33">
        <v>27.9</v>
      </c>
      <c r="R35" s="34"/>
      <c r="S35" s="34"/>
      <c r="T35" s="34"/>
      <c r="U35" s="33">
        <v>30.5</v>
      </c>
      <c r="V35" s="34"/>
      <c r="W35" s="34"/>
      <c r="X35" s="34"/>
      <c r="Y35" s="33">
        <v>32.799999999999997</v>
      </c>
      <c r="Z35" s="34"/>
      <c r="AA35" s="34"/>
      <c r="AB35" s="34"/>
      <c r="AC35" s="33">
        <v>36.799999999999997</v>
      </c>
      <c r="AD35" s="33">
        <v>37.4</v>
      </c>
      <c r="AE35" s="33">
        <v>39.5</v>
      </c>
      <c r="AF35" s="34"/>
      <c r="AG35" s="34"/>
      <c r="AH35" s="34"/>
    </row>
    <row r="36" spans="1:34" ht="14.5" x14ac:dyDescent="0.35">
      <c r="A36" s="8" t="str">
        <f t="shared" si="0"/>
        <v>ArbeitskostenEstland</v>
      </c>
      <c r="B36" s="8">
        <v>36</v>
      </c>
      <c r="C36" s="32" t="s">
        <v>64</v>
      </c>
      <c r="D36" s="32" t="s">
        <v>18</v>
      </c>
      <c r="E36" s="32" t="s">
        <v>65</v>
      </c>
      <c r="F36" s="32" t="s">
        <v>68</v>
      </c>
      <c r="G36" s="32" t="s">
        <v>40</v>
      </c>
      <c r="H36" s="32" t="s">
        <v>374</v>
      </c>
      <c r="I36" s="34"/>
      <c r="J36" s="34"/>
      <c r="K36" s="34"/>
      <c r="L36" s="34"/>
      <c r="M36" s="34"/>
      <c r="N36" s="34"/>
      <c r="O36" s="34"/>
      <c r="P36" s="34"/>
      <c r="Q36" s="33">
        <v>7.9</v>
      </c>
      <c r="R36" s="34"/>
      <c r="S36" s="34"/>
      <c r="T36" s="34"/>
      <c r="U36" s="33">
        <v>8.6</v>
      </c>
      <c r="V36" s="34"/>
      <c r="W36" s="34"/>
      <c r="X36" s="34"/>
      <c r="Y36" s="33">
        <v>10.8</v>
      </c>
      <c r="Z36" s="34"/>
      <c r="AA36" s="34"/>
      <c r="AB36" s="34"/>
      <c r="AC36" s="33">
        <v>14.1</v>
      </c>
      <c r="AD36" s="33">
        <v>15</v>
      </c>
      <c r="AE36" s="33">
        <v>16.399999999999999</v>
      </c>
      <c r="AF36" s="34"/>
      <c r="AG36" s="34"/>
      <c r="AH36" s="34"/>
    </row>
    <row r="37" spans="1:34" ht="14.5" x14ac:dyDescent="0.35">
      <c r="A37" s="8" t="str">
        <f t="shared" si="0"/>
        <v>ArbeitskostenEU27</v>
      </c>
      <c r="B37" s="8">
        <v>37</v>
      </c>
      <c r="C37" s="32" t="s">
        <v>64</v>
      </c>
      <c r="D37" s="32" t="s">
        <v>368</v>
      </c>
      <c r="E37" s="32" t="s">
        <v>65</v>
      </c>
      <c r="F37" s="32" t="s">
        <v>68</v>
      </c>
      <c r="G37" s="32" t="s">
        <v>40</v>
      </c>
      <c r="H37" s="32" t="s">
        <v>374</v>
      </c>
      <c r="I37" s="34"/>
      <c r="J37" s="34"/>
      <c r="K37" s="34"/>
      <c r="L37" s="34"/>
      <c r="M37" s="34"/>
      <c r="N37" s="34"/>
      <c r="O37" s="34"/>
      <c r="P37" s="34"/>
      <c r="Q37" s="33">
        <v>21.6</v>
      </c>
      <c r="R37" s="34"/>
      <c r="S37" s="34"/>
      <c r="T37" s="34"/>
      <c r="U37" s="33">
        <v>24.4</v>
      </c>
      <c r="V37" s="34"/>
      <c r="W37" s="34"/>
      <c r="X37" s="34"/>
      <c r="Y37" s="33">
        <v>25.6</v>
      </c>
      <c r="Z37" s="34"/>
      <c r="AA37" s="34"/>
      <c r="AB37" s="34"/>
      <c r="AC37" s="33">
        <v>28.6</v>
      </c>
      <c r="AD37" s="33">
        <v>29</v>
      </c>
      <c r="AE37" s="33">
        <v>30.5</v>
      </c>
      <c r="AF37" s="34"/>
      <c r="AG37" s="34"/>
      <c r="AH37" s="34"/>
    </row>
    <row r="38" spans="1:34" ht="14.5" x14ac:dyDescent="0.35">
      <c r="A38" s="8" t="str">
        <f t="shared" si="0"/>
        <v>ArbeitskostenFinnland</v>
      </c>
      <c r="B38" s="8">
        <v>38</v>
      </c>
      <c r="C38" s="32" t="s">
        <v>64</v>
      </c>
      <c r="D38" s="32" t="s">
        <v>14</v>
      </c>
      <c r="E38" s="32" t="s">
        <v>65</v>
      </c>
      <c r="F38" s="32" t="s">
        <v>68</v>
      </c>
      <c r="G38" s="32" t="s">
        <v>40</v>
      </c>
      <c r="H38" s="32" t="s">
        <v>374</v>
      </c>
      <c r="I38" s="34"/>
      <c r="J38" s="34"/>
      <c r="K38" s="34"/>
      <c r="L38" s="34"/>
      <c r="M38" s="34"/>
      <c r="N38" s="34"/>
      <c r="O38" s="34"/>
      <c r="P38" s="34"/>
      <c r="Q38" s="33">
        <v>27.1</v>
      </c>
      <c r="R38" s="34"/>
      <c r="S38" s="34"/>
      <c r="T38" s="34"/>
      <c r="U38" s="33">
        <v>31.3</v>
      </c>
      <c r="V38" s="34"/>
      <c r="W38" s="34"/>
      <c r="X38" s="34"/>
      <c r="Y38" s="33">
        <v>33.700000000000003</v>
      </c>
      <c r="Z38" s="34"/>
      <c r="AA38" s="34"/>
      <c r="AB38" s="34"/>
      <c r="AC38" s="33">
        <v>34</v>
      </c>
      <c r="AD38" s="33">
        <v>35.1</v>
      </c>
      <c r="AE38" s="33">
        <v>35.9</v>
      </c>
      <c r="AF38" s="34"/>
      <c r="AG38" s="34"/>
      <c r="AH38" s="34"/>
    </row>
    <row r="39" spans="1:34" ht="14.5" x14ac:dyDescent="0.35">
      <c r="A39" s="8" t="str">
        <f t="shared" si="0"/>
        <v>ArbeitskostenFrankreich</v>
      </c>
      <c r="B39" s="8">
        <v>39</v>
      </c>
      <c r="C39" s="32" t="s">
        <v>64</v>
      </c>
      <c r="D39" s="32" t="s">
        <v>0</v>
      </c>
      <c r="E39" s="32" t="s">
        <v>65</v>
      </c>
      <c r="F39" s="32" t="s">
        <v>68</v>
      </c>
      <c r="G39" s="32" t="s">
        <v>40</v>
      </c>
      <c r="H39" s="32" t="s">
        <v>374</v>
      </c>
      <c r="I39" s="34"/>
      <c r="J39" s="34"/>
      <c r="K39" s="34"/>
      <c r="L39" s="34"/>
      <c r="M39" s="34"/>
      <c r="N39" s="34"/>
      <c r="O39" s="34"/>
      <c r="P39" s="34"/>
      <c r="Q39" s="33">
        <v>31.2</v>
      </c>
      <c r="R39" s="34"/>
      <c r="S39" s="34"/>
      <c r="T39" s="34"/>
      <c r="U39" s="33">
        <v>34.299999999999997</v>
      </c>
      <c r="V39" s="34"/>
      <c r="W39" s="34"/>
      <c r="X39" s="34"/>
      <c r="Y39" s="33">
        <v>34.6</v>
      </c>
      <c r="Z39" s="34"/>
      <c r="AA39" s="34"/>
      <c r="AB39" s="34"/>
      <c r="AC39" s="33">
        <v>38.799999999999997</v>
      </c>
      <c r="AD39" s="33">
        <v>39.299999999999997</v>
      </c>
      <c r="AE39" s="33">
        <v>40.799999999999997</v>
      </c>
      <c r="AF39" s="34"/>
      <c r="AG39" s="34"/>
      <c r="AH39" s="34"/>
    </row>
    <row r="40" spans="1:34" ht="14.5" x14ac:dyDescent="0.35">
      <c r="A40" s="8" t="str">
        <f t="shared" si="0"/>
        <v>ArbeitskostenGriechenland</v>
      </c>
      <c r="B40" s="8">
        <v>40</v>
      </c>
      <c r="C40" s="32" t="s">
        <v>64</v>
      </c>
      <c r="D40" s="32" t="s">
        <v>6</v>
      </c>
      <c r="E40" s="32" t="s">
        <v>65</v>
      </c>
      <c r="F40" s="32" t="s">
        <v>68</v>
      </c>
      <c r="G40" s="32" t="s">
        <v>40</v>
      </c>
      <c r="H40" s="32" t="s">
        <v>374</v>
      </c>
      <c r="I40" s="34"/>
      <c r="J40" s="34"/>
      <c r="K40" s="34"/>
      <c r="L40" s="34"/>
      <c r="M40" s="34"/>
      <c r="N40" s="34"/>
      <c r="O40" s="34"/>
      <c r="P40" s="34"/>
      <c r="Q40" s="33">
        <v>16.8</v>
      </c>
      <c r="R40" s="34"/>
      <c r="S40" s="34"/>
      <c r="T40" s="34"/>
      <c r="U40" s="33">
        <v>15.7</v>
      </c>
      <c r="V40" s="34"/>
      <c r="W40" s="34"/>
      <c r="X40" s="34"/>
      <c r="Y40" s="33">
        <v>15.2</v>
      </c>
      <c r="Z40" s="34"/>
      <c r="AA40" s="34"/>
      <c r="AB40" s="34"/>
      <c r="AC40" s="33">
        <v>13.8</v>
      </c>
      <c r="AD40" s="33">
        <v>14</v>
      </c>
      <c r="AE40" s="33">
        <v>14.5</v>
      </c>
      <c r="AF40" s="34"/>
      <c r="AG40" s="34"/>
      <c r="AH40" s="34"/>
    </row>
    <row r="41" spans="1:34" ht="14.5" x14ac:dyDescent="0.35">
      <c r="A41" s="8" t="str">
        <f t="shared" si="0"/>
        <v>ArbeitskostenIrland</v>
      </c>
      <c r="B41" s="8">
        <v>41</v>
      </c>
      <c r="C41" s="32" t="s">
        <v>64</v>
      </c>
      <c r="D41" s="32" t="s">
        <v>4</v>
      </c>
      <c r="E41" s="32" t="s">
        <v>65</v>
      </c>
      <c r="F41" s="32" t="s">
        <v>68</v>
      </c>
      <c r="G41" s="32" t="s">
        <v>40</v>
      </c>
      <c r="H41" s="32" t="s">
        <v>374</v>
      </c>
      <c r="I41" s="34"/>
      <c r="J41" s="34"/>
      <c r="K41" s="34"/>
      <c r="L41" s="34"/>
      <c r="M41" s="34"/>
      <c r="N41" s="34"/>
      <c r="O41" s="34"/>
      <c r="P41" s="34"/>
      <c r="Q41" s="33">
        <v>28.9</v>
      </c>
      <c r="R41" s="34"/>
      <c r="S41" s="34"/>
      <c r="T41" s="34"/>
      <c r="U41" s="33">
        <v>29.8</v>
      </c>
      <c r="V41" s="34"/>
      <c r="W41" s="34"/>
      <c r="X41" s="34"/>
      <c r="Y41" s="33">
        <v>30.6</v>
      </c>
      <c r="Z41" s="34"/>
      <c r="AA41" s="34"/>
      <c r="AB41" s="34"/>
      <c r="AC41" s="33">
        <v>33.5</v>
      </c>
      <c r="AD41" s="33">
        <v>34.700000000000003</v>
      </c>
      <c r="AE41" s="33">
        <v>37.9</v>
      </c>
      <c r="AF41" s="34"/>
      <c r="AG41" s="34"/>
      <c r="AH41" s="34"/>
    </row>
    <row r="42" spans="1:34" ht="14.5" x14ac:dyDescent="0.35">
      <c r="A42" s="8" t="str">
        <f t="shared" si="0"/>
        <v>ArbeitskostenItalien</v>
      </c>
      <c r="B42" s="8">
        <v>42</v>
      </c>
      <c r="C42" s="32" t="s">
        <v>64</v>
      </c>
      <c r="D42" s="32" t="s">
        <v>3</v>
      </c>
      <c r="E42" s="32" t="s">
        <v>65</v>
      </c>
      <c r="F42" s="32" t="s">
        <v>68</v>
      </c>
      <c r="G42" s="32" t="s">
        <v>40</v>
      </c>
      <c r="H42" s="32" t="s">
        <v>374</v>
      </c>
      <c r="I42" s="34"/>
      <c r="J42" s="34"/>
      <c r="K42" s="34"/>
      <c r="L42" s="34"/>
      <c r="M42" s="34"/>
      <c r="N42" s="34"/>
      <c r="O42" s="34"/>
      <c r="P42" s="34"/>
      <c r="Q42" s="33">
        <v>25.2</v>
      </c>
      <c r="R42" s="34"/>
      <c r="S42" s="34"/>
      <c r="T42" s="34"/>
      <c r="U42" s="33">
        <v>27.7</v>
      </c>
      <c r="V42" s="34"/>
      <c r="W42" s="34"/>
      <c r="X42" s="34"/>
      <c r="Y42" s="33">
        <v>27.6</v>
      </c>
      <c r="Z42" s="34"/>
      <c r="AA42" s="34"/>
      <c r="AB42" s="34"/>
      <c r="AC42" s="33">
        <v>29.2</v>
      </c>
      <c r="AD42" s="33">
        <v>28.8</v>
      </c>
      <c r="AE42" s="33">
        <v>29.4</v>
      </c>
      <c r="AF42" s="34"/>
      <c r="AG42" s="34"/>
      <c r="AH42" s="34"/>
    </row>
    <row r="43" spans="1:34" ht="14.5" x14ac:dyDescent="0.35">
      <c r="A43" s="8" t="str">
        <f t="shared" si="0"/>
        <v>ArbeitskostenKroatien</v>
      </c>
      <c r="B43" s="8">
        <v>43</v>
      </c>
      <c r="C43" s="32" t="s">
        <v>64</v>
      </c>
      <c r="D43" s="32" t="s">
        <v>27</v>
      </c>
      <c r="E43" s="32" t="s">
        <v>65</v>
      </c>
      <c r="F43" s="32" t="s">
        <v>68</v>
      </c>
      <c r="G43" s="32" t="s">
        <v>40</v>
      </c>
      <c r="H43" s="32" t="s">
        <v>374</v>
      </c>
      <c r="I43" s="34"/>
      <c r="J43" s="34"/>
      <c r="K43" s="34"/>
      <c r="L43" s="34"/>
      <c r="M43" s="34"/>
      <c r="N43" s="34"/>
      <c r="O43" s="34"/>
      <c r="P43" s="34"/>
      <c r="Q43" s="33">
        <v>9.1999999999999993</v>
      </c>
      <c r="R43" s="34"/>
      <c r="S43" s="34"/>
      <c r="T43" s="34"/>
      <c r="U43" s="33">
        <v>9.5</v>
      </c>
      <c r="V43" s="34"/>
      <c r="W43" s="34"/>
      <c r="X43" s="34"/>
      <c r="Y43" s="33">
        <v>9.5</v>
      </c>
      <c r="Z43" s="34"/>
      <c r="AA43" s="34"/>
      <c r="AB43" s="34"/>
      <c r="AC43" s="33">
        <v>10.8</v>
      </c>
      <c r="AD43" s="33">
        <v>11.2</v>
      </c>
      <c r="AE43" s="33">
        <v>12.1</v>
      </c>
      <c r="AF43" s="34"/>
      <c r="AG43" s="34"/>
      <c r="AH43" s="34"/>
    </row>
    <row r="44" spans="1:34" ht="14.5" x14ac:dyDescent="0.35">
      <c r="A44" s="8" t="str">
        <f t="shared" si="0"/>
        <v>ArbeitskostenLettland</v>
      </c>
      <c r="B44" s="8">
        <v>44</v>
      </c>
      <c r="C44" s="32" t="s">
        <v>64</v>
      </c>
      <c r="D44" s="32" t="s">
        <v>19</v>
      </c>
      <c r="E44" s="32" t="s">
        <v>65</v>
      </c>
      <c r="F44" s="32" t="s">
        <v>68</v>
      </c>
      <c r="G44" s="32" t="s">
        <v>40</v>
      </c>
      <c r="H44" s="32" t="s">
        <v>374</v>
      </c>
      <c r="I44" s="34"/>
      <c r="J44" s="34"/>
      <c r="K44" s="34"/>
      <c r="L44" s="34"/>
      <c r="M44" s="34"/>
      <c r="N44" s="34"/>
      <c r="O44" s="34"/>
      <c r="P44" s="34"/>
      <c r="Q44" s="33">
        <v>5.9</v>
      </c>
      <c r="R44" s="34"/>
      <c r="S44" s="34"/>
      <c r="T44" s="34"/>
      <c r="U44" s="33">
        <v>6</v>
      </c>
      <c r="V44" s="34"/>
      <c r="W44" s="34"/>
      <c r="X44" s="34"/>
      <c r="Y44" s="33">
        <v>7.7</v>
      </c>
      <c r="Z44" s="34"/>
      <c r="AA44" s="34"/>
      <c r="AB44" s="34"/>
      <c r="AC44" s="33">
        <v>10.7</v>
      </c>
      <c r="AD44" s="33">
        <v>11.3</v>
      </c>
      <c r="AE44" s="33">
        <v>12.2</v>
      </c>
      <c r="AF44" s="34"/>
      <c r="AG44" s="34"/>
      <c r="AH44" s="34"/>
    </row>
    <row r="45" spans="1:34" ht="14.5" x14ac:dyDescent="0.35">
      <c r="A45" s="8" t="str">
        <f t="shared" si="0"/>
        <v>ArbeitskostenLitauen</v>
      </c>
      <c r="B45" s="8">
        <v>45</v>
      </c>
      <c r="C45" s="32" t="s">
        <v>64</v>
      </c>
      <c r="D45" s="32" t="s">
        <v>20</v>
      </c>
      <c r="E45" s="32" t="s">
        <v>65</v>
      </c>
      <c r="F45" s="32" t="s">
        <v>68</v>
      </c>
      <c r="G45" s="32" t="s">
        <v>40</v>
      </c>
      <c r="H45" s="32" t="s">
        <v>374</v>
      </c>
      <c r="I45" s="34"/>
      <c r="J45" s="34"/>
      <c r="K45" s="34"/>
      <c r="L45" s="34"/>
      <c r="M45" s="34"/>
      <c r="N45" s="34"/>
      <c r="O45" s="34"/>
      <c r="P45" s="34"/>
      <c r="Q45" s="33">
        <v>5.9</v>
      </c>
      <c r="R45" s="34"/>
      <c r="S45" s="34"/>
      <c r="T45" s="34"/>
      <c r="U45" s="33">
        <v>5.9</v>
      </c>
      <c r="V45" s="34"/>
      <c r="W45" s="34"/>
      <c r="X45" s="34"/>
      <c r="Y45" s="33">
        <v>7.4</v>
      </c>
      <c r="Z45" s="34"/>
      <c r="AA45" s="34"/>
      <c r="AB45" s="34"/>
      <c r="AC45" s="33">
        <v>10.3</v>
      </c>
      <c r="AD45" s="33">
        <v>11.6</v>
      </c>
      <c r="AE45" s="33">
        <v>13.1</v>
      </c>
      <c r="AF45" s="34"/>
      <c r="AG45" s="34"/>
      <c r="AH45" s="34"/>
    </row>
    <row r="46" spans="1:34" ht="14.5" x14ac:dyDescent="0.35">
      <c r="A46" s="8" t="str">
        <f t="shared" si="0"/>
        <v>ArbeitskostenLuxemburg</v>
      </c>
      <c r="B46" s="8">
        <v>46</v>
      </c>
      <c r="C46" s="32" t="s">
        <v>64</v>
      </c>
      <c r="D46" s="32" t="s">
        <v>10</v>
      </c>
      <c r="E46" s="32" t="s">
        <v>65</v>
      </c>
      <c r="F46" s="32" t="s">
        <v>68</v>
      </c>
      <c r="G46" s="32" t="s">
        <v>40</v>
      </c>
      <c r="H46" s="32" t="s">
        <v>374</v>
      </c>
      <c r="I46" s="34"/>
      <c r="J46" s="34"/>
      <c r="K46" s="34"/>
      <c r="L46" s="34"/>
      <c r="M46" s="34"/>
      <c r="N46" s="34"/>
      <c r="O46" s="34"/>
      <c r="P46" s="34"/>
      <c r="Q46" s="33">
        <v>32.299999999999997</v>
      </c>
      <c r="R46" s="34"/>
      <c r="S46" s="34"/>
      <c r="T46" s="34"/>
      <c r="U46" s="33">
        <v>35.299999999999997</v>
      </c>
      <c r="V46" s="34"/>
      <c r="W46" s="34"/>
      <c r="X46" s="34"/>
      <c r="Y46" s="33">
        <v>38.700000000000003</v>
      </c>
      <c r="Z46" s="34"/>
      <c r="AA46" s="34"/>
      <c r="AB46" s="34"/>
      <c r="AC46" s="33">
        <v>47.3</v>
      </c>
      <c r="AD46" s="33">
        <v>48.4</v>
      </c>
      <c r="AE46" s="33">
        <v>50.7</v>
      </c>
      <c r="AF46" s="34"/>
      <c r="AG46" s="34"/>
      <c r="AH46" s="34"/>
    </row>
    <row r="47" spans="1:34" ht="14.5" x14ac:dyDescent="0.35">
      <c r="A47" s="8" t="str">
        <f t="shared" si="0"/>
        <v>ArbeitskostenMalta</v>
      </c>
      <c r="B47" s="8">
        <v>47</v>
      </c>
      <c r="C47" s="32" t="s">
        <v>64</v>
      </c>
      <c r="D47" s="32" t="s">
        <v>16</v>
      </c>
      <c r="E47" s="32" t="s">
        <v>65</v>
      </c>
      <c r="F47" s="32" t="s">
        <v>68</v>
      </c>
      <c r="G47" s="32" t="s">
        <v>40</v>
      </c>
      <c r="H47" s="32" t="s">
        <v>374</v>
      </c>
      <c r="I47" s="34"/>
      <c r="J47" s="34"/>
      <c r="K47" s="34"/>
      <c r="L47" s="34"/>
      <c r="M47" s="34"/>
      <c r="N47" s="34"/>
      <c r="O47" s="34"/>
      <c r="P47" s="34"/>
      <c r="Q47" s="33">
        <v>11.4</v>
      </c>
      <c r="R47" s="34"/>
      <c r="S47" s="34"/>
      <c r="T47" s="34"/>
      <c r="U47" s="33">
        <v>11.8</v>
      </c>
      <c r="V47" s="34"/>
      <c r="W47" s="34"/>
      <c r="X47" s="34"/>
      <c r="Y47" s="33">
        <v>14.2</v>
      </c>
      <c r="Z47" s="34"/>
      <c r="AA47" s="34"/>
      <c r="AB47" s="34"/>
      <c r="AC47" s="33">
        <v>13.2</v>
      </c>
      <c r="AD47" s="33">
        <v>13</v>
      </c>
      <c r="AE47" s="33">
        <v>14</v>
      </c>
      <c r="AF47" s="34"/>
      <c r="AG47" s="34"/>
      <c r="AH47" s="34"/>
    </row>
    <row r="48" spans="1:34" ht="14.5" x14ac:dyDescent="0.35">
      <c r="A48" s="8" t="str">
        <f t="shared" si="0"/>
        <v>ArbeitskostenNiederlande</v>
      </c>
      <c r="B48" s="8">
        <v>48</v>
      </c>
      <c r="C48" s="32" t="s">
        <v>64</v>
      </c>
      <c r="D48" s="32" t="s">
        <v>1</v>
      </c>
      <c r="E48" s="32" t="s">
        <v>65</v>
      </c>
      <c r="F48" s="32" t="s">
        <v>68</v>
      </c>
      <c r="G48" s="32" t="s">
        <v>40</v>
      </c>
      <c r="H48" s="32" t="s">
        <v>374</v>
      </c>
      <c r="I48" s="34"/>
      <c r="J48" s="34"/>
      <c r="K48" s="34"/>
      <c r="L48" s="34"/>
      <c r="M48" s="34"/>
      <c r="N48" s="34"/>
      <c r="O48" s="34"/>
      <c r="P48" s="34"/>
      <c r="Q48" s="33">
        <v>29.8</v>
      </c>
      <c r="R48" s="34"/>
      <c r="S48" s="34"/>
      <c r="T48" s="34"/>
      <c r="U48" s="33">
        <v>32.5</v>
      </c>
      <c r="V48" s="34"/>
      <c r="W48" s="34"/>
      <c r="X48" s="34"/>
      <c r="Y48" s="33">
        <v>34.5</v>
      </c>
      <c r="Z48" s="34"/>
      <c r="AA48" s="34"/>
      <c r="AB48" s="34"/>
      <c r="AC48" s="33">
        <v>37.700000000000003</v>
      </c>
      <c r="AD48" s="33">
        <v>38.200000000000003</v>
      </c>
      <c r="AE48" s="33">
        <v>40.5</v>
      </c>
      <c r="AF48" s="34"/>
      <c r="AG48" s="34"/>
      <c r="AH48" s="34"/>
    </row>
    <row r="49" spans="1:34" ht="14.5" x14ac:dyDescent="0.35">
      <c r="A49" s="8" t="str">
        <f t="shared" si="0"/>
        <v>ArbeitskostenÖsterreich</v>
      </c>
      <c r="B49" s="8">
        <v>49</v>
      </c>
      <c r="C49" s="32" t="s">
        <v>64</v>
      </c>
      <c r="D49" s="32" t="s">
        <v>56</v>
      </c>
      <c r="E49" s="32" t="s">
        <v>65</v>
      </c>
      <c r="F49" s="32" t="s">
        <v>68</v>
      </c>
      <c r="G49" s="32" t="s">
        <v>40</v>
      </c>
      <c r="H49" s="32" t="s">
        <v>374</v>
      </c>
      <c r="I49" s="34"/>
      <c r="J49" s="34"/>
      <c r="K49" s="34"/>
      <c r="L49" s="34"/>
      <c r="M49" s="34"/>
      <c r="N49" s="34"/>
      <c r="O49" s="34"/>
      <c r="P49" s="34"/>
      <c r="Q49" s="33">
        <v>26.4</v>
      </c>
      <c r="R49" s="34"/>
      <c r="S49" s="34"/>
      <c r="T49" s="34"/>
      <c r="U49" s="33">
        <v>29.7</v>
      </c>
      <c r="V49" s="34"/>
      <c r="W49" s="34"/>
      <c r="X49" s="34"/>
      <c r="Y49" s="33">
        <v>32.5</v>
      </c>
      <c r="Z49" s="34"/>
      <c r="AA49" s="34"/>
      <c r="AB49" s="34"/>
      <c r="AC49" s="33">
        <v>36.4</v>
      </c>
      <c r="AD49" s="33">
        <v>37</v>
      </c>
      <c r="AE49" s="33">
        <v>39</v>
      </c>
      <c r="AF49" s="34"/>
      <c r="AG49" s="34"/>
      <c r="AH49" s="34"/>
    </row>
    <row r="50" spans="1:34" ht="14.5" x14ac:dyDescent="0.35">
      <c r="A50" s="8" t="str">
        <f t="shared" si="0"/>
        <v>ArbeitskostenPolen</v>
      </c>
      <c r="B50" s="8">
        <v>50</v>
      </c>
      <c r="C50" s="32" t="s">
        <v>64</v>
      </c>
      <c r="D50" s="32" t="s">
        <v>21</v>
      </c>
      <c r="E50" s="32" t="s">
        <v>65</v>
      </c>
      <c r="F50" s="32" t="s">
        <v>68</v>
      </c>
      <c r="G50" s="32" t="s">
        <v>40</v>
      </c>
      <c r="H50" s="32" t="s">
        <v>374</v>
      </c>
      <c r="I50" s="34"/>
      <c r="J50" s="34"/>
      <c r="K50" s="34"/>
      <c r="L50" s="34"/>
      <c r="M50" s="34"/>
      <c r="N50" s="34"/>
      <c r="O50" s="34"/>
      <c r="P50" s="34"/>
      <c r="Q50" s="33">
        <v>7.6</v>
      </c>
      <c r="R50" s="34"/>
      <c r="S50" s="34"/>
      <c r="T50" s="34"/>
      <c r="U50" s="33">
        <v>7.9</v>
      </c>
      <c r="V50" s="34"/>
      <c r="W50" s="34"/>
      <c r="X50" s="34"/>
      <c r="Y50" s="33">
        <v>8.6999999999999993</v>
      </c>
      <c r="Z50" s="34"/>
      <c r="AA50" s="34"/>
      <c r="AB50" s="34"/>
      <c r="AC50" s="33">
        <v>10.9</v>
      </c>
      <c r="AD50" s="33">
        <v>11.5</v>
      </c>
      <c r="AE50" s="33">
        <v>12.5</v>
      </c>
      <c r="AF50" s="34"/>
      <c r="AG50" s="34"/>
      <c r="AH50" s="34"/>
    </row>
    <row r="51" spans="1:34" ht="14.5" x14ac:dyDescent="0.35">
      <c r="A51" s="8" t="str">
        <f t="shared" si="0"/>
        <v>ArbeitskostenPortugal</v>
      </c>
      <c r="B51" s="8">
        <v>51</v>
      </c>
      <c r="C51" s="32" t="s">
        <v>64</v>
      </c>
      <c r="D51" s="32" t="s">
        <v>7</v>
      </c>
      <c r="E51" s="32" t="s">
        <v>65</v>
      </c>
      <c r="F51" s="32" t="s">
        <v>68</v>
      </c>
      <c r="G51" s="32" t="s">
        <v>40</v>
      </c>
      <c r="H51" s="32" t="s">
        <v>374</v>
      </c>
      <c r="I51" s="34"/>
      <c r="J51" s="34"/>
      <c r="K51" s="34"/>
      <c r="L51" s="34"/>
      <c r="M51" s="34"/>
      <c r="N51" s="34"/>
      <c r="O51" s="34"/>
      <c r="P51" s="34"/>
      <c r="Q51" s="33">
        <v>12.2</v>
      </c>
      <c r="R51" s="34"/>
      <c r="S51" s="34"/>
      <c r="T51" s="34"/>
      <c r="U51" s="33">
        <v>13.3</v>
      </c>
      <c r="V51" s="34"/>
      <c r="W51" s="34"/>
      <c r="X51" s="34"/>
      <c r="Y51" s="33">
        <v>13.6</v>
      </c>
      <c r="Z51" s="34"/>
      <c r="AA51" s="34"/>
      <c r="AB51" s="34"/>
      <c r="AC51" s="33">
        <v>15.1</v>
      </c>
      <c r="AD51" s="33">
        <v>15.4</v>
      </c>
      <c r="AE51" s="33">
        <v>16.100000000000001</v>
      </c>
      <c r="AF51" s="34"/>
      <c r="AG51" s="34"/>
      <c r="AH51" s="34"/>
    </row>
    <row r="52" spans="1:34" ht="14.5" x14ac:dyDescent="0.35">
      <c r="A52" s="8" t="str">
        <f t="shared" si="0"/>
        <v>ArbeitskostenRumänien</v>
      </c>
      <c r="B52" s="8">
        <v>52</v>
      </c>
      <c r="C52" s="32" t="s">
        <v>64</v>
      </c>
      <c r="D52" s="32" t="s">
        <v>100</v>
      </c>
      <c r="E52" s="32" t="s">
        <v>65</v>
      </c>
      <c r="F52" s="32" t="s">
        <v>68</v>
      </c>
      <c r="G52" s="32" t="s">
        <v>40</v>
      </c>
      <c r="H52" s="32" t="s">
        <v>374</v>
      </c>
      <c r="I52" s="34"/>
      <c r="J52" s="34"/>
      <c r="K52" s="34"/>
      <c r="L52" s="34"/>
      <c r="M52" s="34"/>
      <c r="N52" s="34"/>
      <c r="O52" s="34"/>
      <c r="P52" s="34"/>
      <c r="Q52" s="33">
        <v>4.2</v>
      </c>
      <c r="R52" s="34"/>
      <c r="S52" s="34"/>
      <c r="T52" s="34"/>
      <c r="U52" s="33">
        <v>4.0999999999999996</v>
      </c>
      <c r="V52" s="34"/>
      <c r="W52" s="34"/>
      <c r="X52" s="34"/>
      <c r="Y52" s="33">
        <v>5.3</v>
      </c>
      <c r="Z52" s="34"/>
      <c r="AA52" s="34"/>
      <c r="AB52" s="34"/>
      <c r="AC52" s="33">
        <v>8.1999999999999993</v>
      </c>
      <c r="AD52" s="33">
        <v>8.5</v>
      </c>
      <c r="AE52" s="33">
        <v>9.5</v>
      </c>
      <c r="AF52" s="34"/>
      <c r="AG52" s="34"/>
      <c r="AH52" s="34"/>
    </row>
    <row r="53" spans="1:34" ht="14.5" x14ac:dyDescent="0.35">
      <c r="A53" s="8" t="str">
        <f t="shared" si="0"/>
        <v>ArbeitskostenSchweden</v>
      </c>
      <c r="B53" s="8">
        <v>53</v>
      </c>
      <c r="C53" s="32" t="s">
        <v>64</v>
      </c>
      <c r="D53" s="32" t="s">
        <v>13</v>
      </c>
      <c r="E53" s="32" t="s">
        <v>65</v>
      </c>
      <c r="F53" s="32" t="s">
        <v>68</v>
      </c>
      <c r="G53" s="32" t="s">
        <v>40</v>
      </c>
      <c r="H53" s="32" t="s">
        <v>374</v>
      </c>
      <c r="I53" s="34"/>
      <c r="J53" s="34"/>
      <c r="K53" s="34"/>
      <c r="L53" s="34"/>
      <c r="M53" s="34"/>
      <c r="N53" s="34"/>
      <c r="O53" s="34"/>
      <c r="P53" s="34"/>
      <c r="Q53" s="33">
        <v>31.6</v>
      </c>
      <c r="R53" s="34"/>
      <c r="S53" s="34"/>
      <c r="T53" s="34"/>
      <c r="U53" s="33">
        <v>37.299999999999997</v>
      </c>
      <c r="V53" s="34"/>
      <c r="W53" s="34"/>
      <c r="X53" s="34"/>
      <c r="Y53" s="33">
        <v>37.700000000000003</v>
      </c>
      <c r="Z53" s="34"/>
      <c r="AA53" s="34"/>
      <c r="AB53" s="34"/>
      <c r="AC53" s="33">
        <v>38</v>
      </c>
      <c r="AD53" s="33">
        <v>40.799999999999997</v>
      </c>
      <c r="AE53" s="33">
        <v>40.1</v>
      </c>
      <c r="AF53" s="34"/>
      <c r="AG53" s="34"/>
      <c r="AH53" s="34"/>
    </row>
    <row r="54" spans="1:34" ht="14.5" x14ac:dyDescent="0.35">
      <c r="A54" s="8" t="str">
        <f t="shared" si="0"/>
        <v>ArbeitskostenSlowakei</v>
      </c>
      <c r="B54" s="8">
        <v>54</v>
      </c>
      <c r="C54" s="32" t="s">
        <v>64</v>
      </c>
      <c r="D54" s="32" t="s">
        <v>23</v>
      </c>
      <c r="E54" s="32" t="s">
        <v>65</v>
      </c>
      <c r="F54" s="32" t="s">
        <v>68</v>
      </c>
      <c r="G54" s="32" t="s">
        <v>40</v>
      </c>
      <c r="H54" s="32" t="s">
        <v>374</v>
      </c>
      <c r="I54" s="34"/>
      <c r="J54" s="34"/>
      <c r="K54" s="34"/>
      <c r="L54" s="34"/>
      <c r="M54" s="34"/>
      <c r="N54" s="34"/>
      <c r="O54" s="34"/>
      <c r="P54" s="34"/>
      <c r="Q54" s="33">
        <v>7</v>
      </c>
      <c r="R54" s="34"/>
      <c r="S54" s="34"/>
      <c r="T54" s="34"/>
      <c r="U54" s="33">
        <v>8.9</v>
      </c>
      <c r="V54" s="34"/>
      <c r="W54" s="34"/>
      <c r="X54" s="34"/>
      <c r="Y54" s="33">
        <v>10.199999999999999</v>
      </c>
      <c r="Z54" s="34"/>
      <c r="AA54" s="34"/>
      <c r="AB54" s="34"/>
      <c r="AC54" s="33">
        <v>13.7</v>
      </c>
      <c r="AD54" s="33">
        <v>14.5</v>
      </c>
      <c r="AE54" s="33">
        <v>15.6</v>
      </c>
      <c r="AF54" s="34"/>
      <c r="AG54" s="34"/>
      <c r="AH54" s="34"/>
    </row>
    <row r="55" spans="1:34" ht="14.5" x14ac:dyDescent="0.35">
      <c r="A55" s="8" t="str">
        <f t="shared" si="0"/>
        <v>ArbeitskostenSlowenien</v>
      </c>
      <c r="B55" s="8">
        <v>55</v>
      </c>
      <c r="C55" s="32" t="s">
        <v>64</v>
      </c>
      <c r="D55" s="32" t="s">
        <v>26</v>
      </c>
      <c r="E55" s="32" t="s">
        <v>65</v>
      </c>
      <c r="F55" s="32" t="s">
        <v>68</v>
      </c>
      <c r="G55" s="32" t="s">
        <v>40</v>
      </c>
      <c r="H55" s="32" t="s">
        <v>374</v>
      </c>
      <c r="I55" s="34"/>
      <c r="J55" s="34"/>
      <c r="K55" s="34"/>
      <c r="L55" s="34"/>
      <c r="M55" s="34"/>
      <c r="N55" s="34"/>
      <c r="O55" s="34"/>
      <c r="P55" s="34"/>
      <c r="Q55" s="33">
        <v>13.9</v>
      </c>
      <c r="R55" s="34"/>
      <c r="S55" s="34"/>
      <c r="T55" s="34"/>
      <c r="U55" s="33">
        <v>15.6</v>
      </c>
      <c r="V55" s="34"/>
      <c r="W55" s="34"/>
      <c r="X55" s="34"/>
      <c r="Y55" s="33">
        <v>16.8</v>
      </c>
      <c r="Z55" s="34"/>
      <c r="AA55" s="34"/>
      <c r="AB55" s="34"/>
      <c r="AC55" s="33">
        <v>20.7</v>
      </c>
      <c r="AD55" s="33">
        <v>22</v>
      </c>
      <c r="AE55" s="33">
        <v>23.1</v>
      </c>
      <c r="AF55" s="34"/>
      <c r="AG55" s="34"/>
      <c r="AH55" s="34"/>
    </row>
    <row r="56" spans="1:34" ht="14.5" x14ac:dyDescent="0.35">
      <c r="A56" s="8" t="str">
        <f t="shared" si="0"/>
        <v>ArbeitskostenSpanien</v>
      </c>
      <c r="B56" s="8">
        <v>56</v>
      </c>
      <c r="C56" s="32" t="s">
        <v>64</v>
      </c>
      <c r="D56" s="32" t="s">
        <v>8</v>
      </c>
      <c r="E56" s="32" t="s">
        <v>65</v>
      </c>
      <c r="F56" s="32" t="s">
        <v>68</v>
      </c>
      <c r="G56" s="32" t="s">
        <v>40</v>
      </c>
      <c r="H56" s="32" t="s">
        <v>374</v>
      </c>
      <c r="I56" s="34"/>
      <c r="J56" s="34"/>
      <c r="K56" s="34"/>
      <c r="L56" s="34"/>
      <c r="M56" s="34"/>
      <c r="N56" s="34"/>
      <c r="O56" s="34"/>
      <c r="P56" s="34"/>
      <c r="Q56" s="33">
        <v>19.399999999999999</v>
      </c>
      <c r="R56" s="34"/>
      <c r="S56" s="34"/>
      <c r="T56" s="34"/>
      <c r="U56" s="33">
        <v>21.1</v>
      </c>
      <c r="V56" s="34"/>
      <c r="W56" s="34"/>
      <c r="X56" s="34"/>
      <c r="Y56" s="33">
        <v>21.2</v>
      </c>
      <c r="Z56" s="34"/>
      <c r="AA56" s="34"/>
      <c r="AB56" s="34"/>
      <c r="AC56" s="33">
        <v>23</v>
      </c>
      <c r="AD56" s="33">
        <v>22.9</v>
      </c>
      <c r="AE56" s="33">
        <v>23.5</v>
      </c>
      <c r="AF56" s="34"/>
      <c r="AG56" s="34"/>
      <c r="AH56" s="34"/>
    </row>
    <row r="57" spans="1:34" ht="14.5" x14ac:dyDescent="0.35">
      <c r="A57" s="8" t="str">
        <f t="shared" si="0"/>
        <v>ArbeitskostenTschechische Republik</v>
      </c>
      <c r="B57" s="8">
        <v>57</v>
      </c>
      <c r="C57" s="32" t="s">
        <v>64</v>
      </c>
      <c r="D57" s="32" t="s">
        <v>22</v>
      </c>
      <c r="E57" s="32" t="s">
        <v>65</v>
      </c>
      <c r="F57" s="32" t="s">
        <v>68</v>
      </c>
      <c r="G57" s="32" t="s">
        <v>40</v>
      </c>
      <c r="H57" s="32" t="s">
        <v>374</v>
      </c>
      <c r="I57" s="34"/>
      <c r="J57" s="34"/>
      <c r="K57" s="34"/>
      <c r="L57" s="34"/>
      <c r="M57" s="34"/>
      <c r="N57" s="34"/>
      <c r="O57" s="34"/>
      <c r="P57" s="34"/>
      <c r="Q57" s="33">
        <v>9.1999999999999993</v>
      </c>
      <c r="R57" s="34"/>
      <c r="S57" s="34"/>
      <c r="T57" s="34"/>
      <c r="U57" s="33">
        <v>10</v>
      </c>
      <c r="V57" s="34"/>
      <c r="W57" s="34"/>
      <c r="X57" s="34"/>
      <c r="Y57" s="33">
        <v>10.3</v>
      </c>
      <c r="Z57" s="34"/>
      <c r="AA57" s="34"/>
      <c r="AB57" s="34"/>
      <c r="AC57" s="33">
        <v>14.6</v>
      </c>
      <c r="AD57" s="33">
        <v>15</v>
      </c>
      <c r="AE57" s="33">
        <v>16.399999999999999</v>
      </c>
      <c r="AF57" s="34"/>
      <c r="AG57" s="34"/>
      <c r="AH57" s="34"/>
    </row>
    <row r="58" spans="1:34" ht="14.5" x14ac:dyDescent="0.35">
      <c r="A58" s="8" t="str">
        <f t="shared" si="0"/>
        <v>ArbeitskostenUngarn</v>
      </c>
      <c r="B58" s="8">
        <v>58</v>
      </c>
      <c r="C58" s="32" t="s">
        <v>64</v>
      </c>
      <c r="D58" s="32" t="s">
        <v>24</v>
      </c>
      <c r="E58" s="32" t="s">
        <v>65</v>
      </c>
      <c r="F58" s="32" t="s">
        <v>68</v>
      </c>
      <c r="G58" s="32" t="s">
        <v>40</v>
      </c>
      <c r="H58" s="32" t="s">
        <v>374</v>
      </c>
      <c r="I58" s="34"/>
      <c r="J58" s="34"/>
      <c r="K58" s="34"/>
      <c r="L58" s="34"/>
      <c r="M58" s="34"/>
      <c r="N58" s="34"/>
      <c r="O58" s="34"/>
      <c r="P58" s="34"/>
      <c r="Q58" s="33">
        <v>7.8</v>
      </c>
      <c r="R58" s="34"/>
      <c r="S58" s="34"/>
      <c r="T58" s="34"/>
      <c r="U58" s="33">
        <v>7.4</v>
      </c>
      <c r="V58" s="34"/>
      <c r="W58" s="34"/>
      <c r="X58" s="34"/>
      <c r="Y58" s="33">
        <v>7.8</v>
      </c>
      <c r="Z58" s="34"/>
      <c r="AA58" s="34"/>
      <c r="AB58" s="34"/>
      <c r="AC58" s="33">
        <v>9.8000000000000007</v>
      </c>
      <c r="AD58" s="33">
        <v>10.3</v>
      </c>
      <c r="AE58" s="33">
        <v>10.7</v>
      </c>
      <c r="AF58" s="34"/>
      <c r="AG58" s="34"/>
      <c r="AH58" s="34"/>
    </row>
    <row r="59" spans="1:34" ht="14.5" x14ac:dyDescent="0.35">
      <c r="A59" s="8" t="str">
        <f t="shared" si="0"/>
        <v>ArbeitskostenVereinigtes Königreich Großbritannien und Nordirland</v>
      </c>
      <c r="B59" s="8">
        <v>59</v>
      </c>
      <c r="C59" s="32" t="s">
        <v>64</v>
      </c>
      <c r="D59" s="32" t="s">
        <v>57</v>
      </c>
      <c r="E59" s="32" t="s">
        <v>65</v>
      </c>
      <c r="F59" s="32" t="s">
        <v>68</v>
      </c>
      <c r="G59" s="32" t="s">
        <v>40</v>
      </c>
      <c r="H59" s="32" t="s">
        <v>374</v>
      </c>
      <c r="I59" s="34"/>
      <c r="J59" s="34"/>
      <c r="K59" s="34"/>
      <c r="L59" s="34"/>
      <c r="M59" s="34"/>
      <c r="N59" s="34"/>
      <c r="O59" s="34"/>
      <c r="P59" s="34"/>
      <c r="Q59" s="33">
        <v>23.7</v>
      </c>
      <c r="R59" s="34"/>
      <c r="S59" s="34"/>
      <c r="T59" s="34"/>
      <c r="U59" s="33">
        <v>25</v>
      </c>
      <c r="V59" s="34"/>
      <c r="W59" s="34"/>
      <c r="X59" s="34"/>
      <c r="Y59" s="33">
        <v>27.9</v>
      </c>
      <c r="Z59" s="34"/>
      <c r="AA59" s="34"/>
      <c r="AB59" s="34"/>
      <c r="AC59" s="34"/>
      <c r="AD59" s="34"/>
      <c r="AE59" s="34"/>
      <c r="AF59" s="34"/>
      <c r="AG59" s="34"/>
      <c r="AH59" s="34"/>
    </row>
    <row r="60" spans="1:34" ht="14.5" x14ac:dyDescent="0.35">
      <c r="A60" s="8" t="str">
        <f t="shared" si="0"/>
        <v>ArbeitskostenZypern</v>
      </c>
      <c r="B60" s="8">
        <v>60</v>
      </c>
      <c r="C60" s="32" t="s">
        <v>64</v>
      </c>
      <c r="D60" s="32" t="s">
        <v>30</v>
      </c>
      <c r="E60" s="32" t="s">
        <v>65</v>
      </c>
      <c r="F60" s="32" t="s">
        <v>68</v>
      </c>
      <c r="G60" s="32" t="s">
        <v>40</v>
      </c>
      <c r="H60" s="32" t="s">
        <v>374</v>
      </c>
      <c r="I60" s="34"/>
      <c r="J60" s="34"/>
      <c r="K60" s="34"/>
      <c r="L60" s="34"/>
      <c r="M60" s="34"/>
      <c r="N60" s="34"/>
      <c r="O60" s="34"/>
      <c r="P60" s="34"/>
      <c r="Q60" s="33">
        <v>16.7</v>
      </c>
      <c r="R60" s="34"/>
      <c r="S60" s="34"/>
      <c r="T60" s="34"/>
      <c r="U60" s="33">
        <v>16.8</v>
      </c>
      <c r="V60" s="34"/>
      <c r="W60" s="34"/>
      <c r="X60" s="34"/>
      <c r="Y60" s="33">
        <v>15.7</v>
      </c>
      <c r="Z60" s="34"/>
      <c r="AA60" s="34"/>
      <c r="AB60" s="34"/>
      <c r="AC60" s="33">
        <v>17.3</v>
      </c>
      <c r="AD60" s="33">
        <v>18</v>
      </c>
      <c r="AE60" s="33">
        <v>19.399999999999999</v>
      </c>
      <c r="AF60" s="34"/>
      <c r="AG60" s="34"/>
      <c r="AH60" s="34"/>
    </row>
    <row r="61" spans="1:34" ht="14.5" x14ac:dyDescent="0.35">
      <c r="A61" s="8" t="str">
        <f t="shared" si="0"/>
        <v>ArbeitslosenquoteBelgien</v>
      </c>
      <c r="B61" s="8">
        <v>61</v>
      </c>
      <c r="C61" s="32" t="s">
        <v>66</v>
      </c>
      <c r="D61" s="32" t="s">
        <v>9</v>
      </c>
      <c r="E61" s="32" t="s">
        <v>67</v>
      </c>
      <c r="F61" s="32" t="s">
        <v>344</v>
      </c>
      <c r="G61" s="32" t="s">
        <v>32</v>
      </c>
      <c r="H61" s="32" t="s">
        <v>375</v>
      </c>
      <c r="I61" s="33">
        <v>7.1</v>
      </c>
      <c r="J61" s="33">
        <v>6.7</v>
      </c>
      <c r="K61" s="33">
        <v>7.6</v>
      </c>
      <c r="L61" s="33">
        <v>8.3000000000000007</v>
      </c>
      <c r="M61" s="33">
        <v>8.5</v>
      </c>
      <c r="N61" s="33">
        <v>8.6</v>
      </c>
      <c r="O61" s="33">
        <v>8.4</v>
      </c>
      <c r="P61" s="33">
        <v>7.6</v>
      </c>
      <c r="Q61" s="33">
        <v>7.1</v>
      </c>
      <c r="R61" s="33">
        <v>8</v>
      </c>
      <c r="S61" s="33">
        <v>8.4</v>
      </c>
      <c r="T61" s="33">
        <v>7.2</v>
      </c>
      <c r="U61" s="33">
        <v>7.6</v>
      </c>
      <c r="V61" s="33">
        <v>8.6</v>
      </c>
      <c r="W61" s="33">
        <v>8.6999999999999993</v>
      </c>
      <c r="X61" s="33">
        <v>8.6999999999999993</v>
      </c>
      <c r="Y61" s="33">
        <v>7.9</v>
      </c>
      <c r="Z61" s="33">
        <v>7.2</v>
      </c>
      <c r="AA61" s="33">
        <v>6</v>
      </c>
      <c r="AB61" s="33">
        <v>5.5</v>
      </c>
      <c r="AC61" s="33">
        <v>5.8</v>
      </c>
      <c r="AD61" s="33">
        <v>6.3</v>
      </c>
      <c r="AE61" s="33">
        <v>5.6</v>
      </c>
      <c r="AF61" s="33">
        <v>5.6</v>
      </c>
      <c r="AG61" s="33">
        <v>5.6</v>
      </c>
      <c r="AH61" s="33">
        <v>5.4</v>
      </c>
    </row>
    <row r="62" spans="1:34" ht="14.5" x14ac:dyDescent="0.35">
      <c r="A62" s="8" t="str">
        <f t="shared" si="0"/>
        <v>ArbeitslosenquoteBulgarien</v>
      </c>
      <c r="B62" s="8">
        <v>62</v>
      </c>
      <c r="C62" s="32" t="s">
        <v>66</v>
      </c>
      <c r="D62" s="32" t="s">
        <v>25</v>
      </c>
      <c r="E62" s="32" t="s">
        <v>67</v>
      </c>
      <c r="F62" s="32" t="s">
        <v>344</v>
      </c>
      <c r="G62" s="32" t="s">
        <v>32</v>
      </c>
      <c r="H62" s="32" t="s">
        <v>375</v>
      </c>
      <c r="I62" s="33">
        <v>19.600000000000001</v>
      </c>
      <c r="J62" s="33">
        <v>23.6</v>
      </c>
      <c r="K62" s="33">
        <v>21.1</v>
      </c>
      <c r="L62" s="33">
        <v>15.9</v>
      </c>
      <c r="M62" s="33">
        <v>14.1</v>
      </c>
      <c r="N62" s="33">
        <v>11.7</v>
      </c>
      <c r="O62" s="33">
        <v>10.5</v>
      </c>
      <c r="P62" s="33">
        <v>8</v>
      </c>
      <c r="Q62" s="33">
        <v>6.5</v>
      </c>
      <c r="R62" s="33">
        <v>7.9</v>
      </c>
      <c r="S62" s="33">
        <v>11.3</v>
      </c>
      <c r="T62" s="33">
        <v>12.3</v>
      </c>
      <c r="U62" s="33">
        <v>13.3</v>
      </c>
      <c r="V62" s="33">
        <v>13.9</v>
      </c>
      <c r="W62" s="33">
        <v>12.4</v>
      </c>
      <c r="X62" s="33">
        <v>10.1</v>
      </c>
      <c r="Y62" s="33">
        <v>8.6</v>
      </c>
      <c r="Z62" s="33">
        <v>7.2</v>
      </c>
      <c r="AA62" s="33">
        <v>6.2</v>
      </c>
      <c r="AB62" s="33">
        <v>5.2</v>
      </c>
      <c r="AC62" s="33">
        <v>6.1</v>
      </c>
      <c r="AD62" s="33">
        <v>5.3</v>
      </c>
      <c r="AE62" s="33">
        <v>4.3</v>
      </c>
      <c r="AF62" s="33">
        <v>4.2</v>
      </c>
      <c r="AG62" s="33">
        <v>4.2</v>
      </c>
      <c r="AH62" s="33">
        <v>4.2</v>
      </c>
    </row>
    <row r="63" spans="1:34" ht="14.5" x14ac:dyDescent="0.35">
      <c r="A63" s="8" t="str">
        <f t="shared" si="0"/>
        <v>ArbeitslosenquoteDänemark</v>
      </c>
      <c r="B63" s="8">
        <v>63</v>
      </c>
      <c r="C63" s="32" t="s">
        <v>66</v>
      </c>
      <c r="D63" s="32" t="s">
        <v>5</v>
      </c>
      <c r="E63" s="32" t="s">
        <v>67</v>
      </c>
      <c r="F63" s="32" t="s">
        <v>344</v>
      </c>
      <c r="G63" s="32" t="s">
        <v>32</v>
      </c>
      <c r="H63" s="32" t="s">
        <v>375</v>
      </c>
      <c r="I63" s="33">
        <v>4.5999999999999996</v>
      </c>
      <c r="J63" s="33">
        <v>4.5999999999999996</v>
      </c>
      <c r="K63" s="33">
        <v>4.5999999999999996</v>
      </c>
      <c r="L63" s="33">
        <v>5.4</v>
      </c>
      <c r="M63" s="33">
        <v>5.5</v>
      </c>
      <c r="N63" s="33">
        <v>4.8</v>
      </c>
      <c r="O63" s="33">
        <v>3.9</v>
      </c>
      <c r="P63" s="33">
        <v>3.8</v>
      </c>
      <c r="Q63" s="33">
        <v>3.7</v>
      </c>
      <c r="R63" s="33">
        <v>6.4</v>
      </c>
      <c r="S63" s="33">
        <v>7.7</v>
      </c>
      <c r="T63" s="33">
        <v>7.8</v>
      </c>
      <c r="U63" s="33">
        <v>7.8</v>
      </c>
      <c r="V63" s="33">
        <v>7.4</v>
      </c>
      <c r="W63" s="33">
        <v>6.9</v>
      </c>
      <c r="X63" s="33">
        <v>6.3</v>
      </c>
      <c r="Y63" s="33">
        <v>6</v>
      </c>
      <c r="Z63" s="33">
        <v>5.8</v>
      </c>
      <c r="AA63" s="33">
        <v>5.0999999999999996</v>
      </c>
      <c r="AB63" s="33">
        <v>5</v>
      </c>
      <c r="AC63" s="33">
        <v>5.6</v>
      </c>
      <c r="AD63" s="33">
        <v>5.0999999999999996</v>
      </c>
      <c r="AE63" s="33">
        <v>4.5</v>
      </c>
      <c r="AF63" s="33">
        <v>4.5999999999999996</v>
      </c>
      <c r="AG63" s="33">
        <v>5.2</v>
      </c>
      <c r="AH63" s="33">
        <v>5.5</v>
      </c>
    </row>
    <row r="64" spans="1:34" ht="14.5" x14ac:dyDescent="0.35">
      <c r="A64" s="8" t="str">
        <f t="shared" si="0"/>
        <v>ArbeitslosenquoteDeutschland</v>
      </c>
      <c r="B64" s="8">
        <v>64</v>
      </c>
      <c r="C64" s="32" t="s">
        <v>66</v>
      </c>
      <c r="D64" s="32" t="s">
        <v>2</v>
      </c>
      <c r="E64" s="32" t="s">
        <v>67</v>
      </c>
      <c r="F64" s="32" t="s">
        <v>344</v>
      </c>
      <c r="G64" s="32" t="s">
        <v>32</v>
      </c>
      <c r="H64" s="32" t="s">
        <v>375</v>
      </c>
      <c r="I64" s="33">
        <v>7.4</v>
      </c>
      <c r="J64" s="33">
        <v>7.5</v>
      </c>
      <c r="K64" s="33">
        <v>8.1999999999999993</v>
      </c>
      <c r="L64" s="33">
        <v>9.3000000000000007</v>
      </c>
      <c r="M64" s="33">
        <v>10.199999999999999</v>
      </c>
      <c r="N64" s="33">
        <v>10.5</v>
      </c>
      <c r="O64" s="33">
        <v>9.6</v>
      </c>
      <c r="P64" s="33">
        <v>8.1</v>
      </c>
      <c r="Q64" s="33">
        <v>7</v>
      </c>
      <c r="R64" s="33">
        <v>7.3</v>
      </c>
      <c r="S64" s="33">
        <v>6.6</v>
      </c>
      <c r="T64" s="33">
        <v>5.5</v>
      </c>
      <c r="U64" s="33">
        <v>5.0999999999999996</v>
      </c>
      <c r="V64" s="33">
        <v>5</v>
      </c>
      <c r="W64" s="33">
        <v>4.7</v>
      </c>
      <c r="X64" s="33">
        <v>4.4000000000000004</v>
      </c>
      <c r="Y64" s="33">
        <v>3.9</v>
      </c>
      <c r="Z64" s="33">
        <v>3.6</v>
      </c>
      <c r="AA64" s="33">
        <v>3.2</v>
      </c>
      <c r="AB64" s="33">
        <v>3</v>
      </c>
      <c r="AC64" s="33">
        <v>3.7</v>
      </c>
      <c r="AD64" s="33">
        <v>3.7</v>
      </c>
      <c r="AE64" s="33">
        <v>3.1</v>
      </c>
      <c r="AF64" s="33">
        <v>3.1</v>
      </c>
      <c r="AG64" s="33">
        <v>3.2</v>
      </c>
      <c r="AH64" s="33">
        <v>3.2</v>
      </c>
    </row>
    <row r="65" spans="1:34" ht="14.5" x14ac:dyDescent="0.35">
      <c r="A65" s="8" t="str">
        <f t="shared" si="0"/>
        <v>ArbeitslosenquoteEstland</v>
      </c>
      <c r="B65" s="8">
        <v>65</v>
      </c>
      <c r="C65" s="32" t="s">
        <v>66</v>
      </c>
      <c r="D65" s="32" t="s">
        <v>18</v>
      </c>
      <c r="E65" s="32" t="s">
        <v>67</v>
      </c>
      <c r="F65" s="32" t="s">
        <v>344</v>
      </c>
      <c r="G65" s="32" t="s">
        <v>32</v>
      </c>
      <c r="H65" s="32" t="s">
        <v>375</v>
      </c>
      <c r="I65" s="33">
        <v>14.6</v>
      </c>
      <c r="J65" s="33">
        <v>13</v>
      </c>
      <c r="K65" s="33">
        <v>11.2</v>
      </c>
      <c r="L65" s="33">
        <v>10.3</v>
      </c>
      <c r="M65" s="33">
        <v>10.1</v>
      </c>
      <c r="N65" s="33">
        <v>8</v>
      </c>
      <c r="O65" s="33">
        <v>5.9</v>
      </c>
      <c r="P65" s="33">
        <v>4.5999999999999996</v>
      </c>
      <c r="Q65" s="33">
        <v>5.5</v>
      </c>
      <c r="R65" s="33">
        <v>13.5</v>
      </c>
      <c r="S65" s="33">
        <v>16.600000000000001</v>
      </c>
      <c r="T65" s="33">
        <v>12.3</v>
      </c>
      <c r="U65" s="33">
        <v>9.9</v>
      </c>
      <c r="V65" s="33">
        <v>8.6</v>
      </c>
      <c r="W65" s="33">
        <v>7.3</v>
      </c>
      <c r="X65" s="33">
        <v>6.4</v>
      </c>
      <c r="Y65" s="33">
        <v>6.8</v>
      </c>
      <c r="Z65" s="33">
        <v>5.8</v>
      </c>
      <c r="AA65" s="33">
        <v>5.4</v>
      </c>
      <c r="AB65" s="33">
        <v>4.5</v>
      </c>
      <c r="AC65" s="33">
        <v>6.9</v>
      </c>
      <c r="AD65" s="33">
        <v>6.2</v>
      </c>
      <c r="AE65" s="33">
        <v>5.6</v>
      </c>
      <c r="AF65" s="33">
        <v>7</v>
      </c>
      <c r="AG65" s="33">
        <v>6.9</v>
      </c>
      <c r="AH65" s="33">
        <v>6.8</v>
      </c>
    </row>
    <row r="66" spans="1:34" ht="14.5" x14ac:dyDescent="0.35">
      <c r="A66" s="8" t="str">
        <f t="shared" si="0"/>
        <v>ArbeitslosenquoteEU27</v>
      </c>
      <c r="B66" s="8">
        <v>66</v>
      </c>
      <c r="C66" s="32" t="s">
        <v>66</v>
      </c>
      <c r="D66" s="32" t="s">
        <v>368</v>
      </c>
      <c r="E66" s="32" t="s">
        <v>67</v>
      </c>
      <c r="F66" s="32" t="s">
        <v>344</v>
      </c>
      <c r="G66" s="32" t="s">
        <v>32</v>
      </c>
      <c r="H66" s="32" t="s">
        <v>375</v>
      </c>
      <c r="I66" s="33">
        <v>9.9</v>
      </c>
      <c r="J66" s="33">
        <v>9.5</v>
      </c>
      <c r="K66" s="33">
        <v>9.8000000000000007</v>
      </c>
      <c r="L66" s="33">
        <v>9.9</v>
      </c>
      <c r="M66" s="33">
        <v>10.1</v>
      </c>
      <c r="N66" s="33">
        <v>9.8000000000000007</v>
      </c>
      <c r="O66" s="33">
        <v>8.8000000000000007</v>
      </c>
      <c r="P66" s="33">
        <v>7.7</v>
      </c>
      <c r="Q66" s="33">
        <v>7.4</v>
      </c>
      <c r="R66" s="33">
        <v>9.3000000000000007</v>
      </c>
      <c r="S66" s="33">
        <v>10.1</v>
      </c>
      <c r="T66" s="33">
        <v>10.1</v>
      </c>
      <c r="U66" s="33">
        <v>11.1</v>
      </c>
      <c r="V66" s="33">
        <v>11.6</v>
      </c>
      <c r="W66" s="33">
        <v>11</v>
      </c>
      <c r="X66" s="33">
        <v>10.199999999999999</v>
      </c>
      <c r="Y66" s="33">
        <v>9.3000000000000007</v>
      </c>
      <c r="Z66" s="33">
        <v>8.3000000000000007</v>
      </c>
      <c r="AA66" s="33">
        <v>7.4</v>
      </c>
      <c r="AB66" s="33">
        <v>6.8</v>
      </c>
      <c r="AC66" s="33">
        <v>7.2</v>
      </c>
      <c r="AD66" s="33">
        <v>7.1</v>
      </c>
      <c r="AE66" s="33">
        <v>6.2</v>
      </c>
      <c r="AF66" s="33">
        <v>6</v>
      </c>
      <c r="AG66" s="33">
        <v>6</v>
      </c>
      <c r="AH66" s="33">
        <v>5.9</v>
      </c>
    </row>
    <row r="67" spans="1:34" ht="14.5" x14ac:dyDescent="0.35">
      <c r="A67" s="8" t="str">
        <f t="shared" si="0"/>
        <v>ArbeitslosenquoteFinnland</v>
      </c>
      <c r="B67" s="8">
        <v>67</v>
      </c>
      <c r="C67" s="32" t="s">
        <v>66</v>
      </c>
      <c r="D67" s="32" t="s">
        <v>14</v>
      </c>
      <c r="E67" s="32" t="s">
        <v>67</v>
      </c>
      <c r="F67" s="32" t="s">
        <v>344</v>
      </c>
      <c r="G67" s="32" t="s">
        <v>32</v>
      </c>
      <c r="H67" s="32" t="s">
        <v>375</v>
      </c>
      <c r="I67" s="33">
        <v>9.9</v>
      </c>
      <c r="J67" s="33">
        <v>9.1999999999999993</v>
      </c>
      <c r="K67" s="33">
        <v>9.1999999999999993</v>
      </c>
      <c r="L67" s="33">
        <v>9.1</v>
      </c>
      <c r="M67" s="33">
        <v>8.9</v>
      </c>
      <c r="N67" s="33">
        <v>8.5</v>
      </c>
      <c r="O67" s="33">
        <v>7.8</v>
      </c>
      <c r="P67" s="33">
        <v>7</v>
      </c>
      <c r="Q67" s="33">
        <v>6.5</v>
      </c>
      <c r="R67" s="33">
        <v>8.3000000000000007</v>
      </c>
      <c r="S67" s="33">
        <v>8.6</v>
      </c>
      <c r="T67" s="33">
        <v>8</v>
      </c>
      <c r="U67" s="33">
        <v>7.9</v>
      </c>
      <c r="V67" s="33">
        <v>8.3000000000000007</v>
      </c>
      <c r="W67" s="33">
        <v>8.6999999999999993</v>
      </c>
      <c r="X67" s="33">
        <v>9.4</v>
      </c>
      <c r="Y67" s="33">
        <v>8.9</v>
      </c>
      <c r="Z67" s="33">
        <v>8.6999999999999993</v>
      </c>
      <c r="AA67" s="33">
        <v>7.5</v>
      </c>
      <c r="AB67" s="33">
        <v>6.8</v>
      </c>
      <c r="AC67" s="33">
        <v>7.7</v>
      </c>
      <c r="AD67" s="33">
        <v>7.7</v>
      </c>
      <c r="AE67" s="33">
        <v>6.8</v>
      </c>
      <c r="AF67" s="33">
        <v>7.2</v>
      </c>
      <c r="AG67" s="33">
        <v>7.3</v>
      </c>
      <c r="AH67" s="33">
        <v>7</v>
      </c>
    </row>
    <row r="68" spans="1:34" ht="14.5" x14ac:dyDescent="0.35">
      <c r="A68" s="8" t="str">
        <f t="shared" ref="A68:A131" si="1">C68&amp;D68</f>
        <v>ArbeitslosenquoteFrankreich</v>
      </c>
      <c r="B68" s="8">
        <v>68</v>
      </c>
      <c r="C68" s="32" t="s">
        <v>66</v>
      </c>
      <c r="D68" s="32" t="s">
        <v>0</v>
      </c>
      <c r="E68" s="32" t="s">
        <v>67</v>
      </c>
      <c r="F68" s="32" t="s">
        <v>344</v>
      </c>
      <c r="G68" s="32" t="s">
        <v>32</v>
      </c>
      <c r="H68" s="32" t="s">
        <v>375</v>
      </c>
      <c r="I68" s="33">
        <v>8.6</v>
      </c>
      <c r="J68" s="33">
        <v>7.8</v>
      </c>
      <c r="K68" s="33">
        <v>7.9</v>
      </c>
      <c r="L68" s="33">
        <v>8.5</v>
      </c>
      <c r="M68" s="33">
        <v>8.9</v>
      </c>
      <c r="N68" s="33">
        <v>8.9</v>
      </c>
      <c r="O68" s="33">
        <v>8.8000000000000007</v>
      </c>
      <c r="P68" s="33">
        <v>8</v>
      </c>
      <c r="Q68" s="33">
        <v>7.4</v>
      </c>
      <c r="R68" s="33">
        <v>9.1</v>
      </c>
      <c r="S68" s="33">
        <v>9.3000000000000007</v>
      </c>
      <c r="T68" s="33">
        <v>9.1999999999999993</v>
      </c>
      <c r="U68" s="33">
        <v>9.8000000000000007</v>
      </c>
      <c r="V68" s="33">
        <v>10.3</v>
      </c>
      <c r="W68" s="33">
        <v>10.3</v>
      </c>
      <c r="X68" s="33">
        <v>10.3</v>
      </c>
      <c r="Y68" s="33">
        <v>10.1</v>
      </c>
      <c r="Z68" s="33">
        <v>9.4</v>
      </c>
      <c r="AA68" s="33">
        <v>9</v>
      </c>
      <c r="AB68" s="33">
        <v>8.4</v>
      </c>
      <c r="AC68" s="33">
        <v>8</v>
      </c>
      <c r="AD68" s="33">
        <v>7.9</v>
      </c>
      <c r="AE68" s="33">
        <v>7.3</v>
      </c>
      <c r="AF68" s="33">
        <v>7.2</v>
      </c>
      <c r="AG68" s="33">
        <v>7.4</v>
      </c>
      <c r="AH68" s="33">
        <v>7.5</v>
      </c>
    </row>
    <row r="69" spans="1:34" ht="14.5" x14ac:dyDescent="0.35">
      <c r="A69" s="8" t="str">
        <f t="shared" si="1"/>
        <v>ArbeitslosenquoteGriechenland</v>
      </c>
      <c r="B69" s="8">
        <v>69</v>
      </c>
      <c r="C69" s="32" t="s">
        <v>66</v>
      </c>
      <c r="D69" s="32" t="s">
        <v>6</v>
      </c>
      <c r="E69" s="32" t="s">
        <v>67</v>
      </c>
      <c r="F69" s="32" t="s">
        <v>344</v>
      </c>
      <c r="G69" s="32" t="s">
        <v>32</v>
      </c>
      <c r="H69" s="32" t="s">
        <v>375</v>
      </c>
      <c r="I69" s="33">
        <v>11.6</v>
      </c>
      <c r="J69" s="33">
        <v>11</v>
      </c>
      <c r="K69" s="33">
        <v>10.6</v>
      </c>
      <c r="L69" s="33">
        <v>10</v>
      </c>
      <c r="M69" s="33">
        <v>10.8</v>
      </c>
      <c r="N69" s="33">
        <v>10.199999999999999</v>
      </c>
      <c r="O69" s="33">
        <v>9.1999999999999993</v>
      </c>
      <c r="P69" s="33">
        <v>8.6</v>
      </c>
      <c r="Q69" s="33">
        <v>8</v>
      </c>
      <c r="R69" s="33">
        <v>9.8000000000000007</v>
      </c>
      <c r="S69" s="33">
        <v>12.9</v>
      </c>
      <c r="T69" s="33">
        <v>18.100000000000001</v>
      </c>
      <c r="U69" s="33">
        <v>24.8</v>
      </c>
      <c r="V69" s="33">
        <v>27.8</v>
      </c>
      <c r="W69" s="33">
        <v>26.6</v>
      </c>
      <c r="X69" s="33">
        <v>25</v>
      </c>
      <c r="Y69" s="33">
        <v>23.9</v>
      </c>
      <c r="Z69" s="33">
        <v>21.8</v>
      </c>
      <c r="AA69" s="33">
        <v>19.7</v>
      </c>
      <c r="AB69" s="33">
        <v>17.899999999999999</v>
      </c>
      <c r="AC69" s="33">
        <v>17.600000000000001</v>
      </c>
      <c r="AD69" s="33">
        <v>14.7</v>
      </c>
      <c r="AE69" s="33">
        <v>12.5</v>
      </c>
      <c r="AF69" s="33">
        <v>11.4</v>
      </c>
      <c r="AG69" s="33">
        <v>10.7</v>
      </c>
      <c r="AH69" s="33">
        <v>9.9</v>
      </c>
    </row>
    <row r="70" spans="1:34" ht="14.5" x14ac:dyDescent="0.35">
      <c r="A70" s="8" t="str">
        <f t="shared" si="1"/>
        <v>ArbeitslosenquoteIrland</v>
      </c>
      <c r="B70" s="8">
        <v>70</v>
      </c>
      <c r="C70" s="32" t="s">
        <v>66</v>
      </c>
      <c r="D70" s="32" t="s">
        <v>4</v>
      </c>
      <c r="E70" s="32" t="s">
        <v>67</v>
      </c>
      <c r="F70" s="32" t="s">
        <v>344</v>
      </c>
      <c r="G70" s="32" t="s">
        <v>32</v>
      </c>
      <c r="H70" s="32" t="s">
        <v>375</v>
      </c>
      <c r="I70" s="33">
        <v>4.5</v>
      </c>
      <c r="J70" s="33">
        <v>4.2</v>
      </c>
      <c r="K70" s="33">
        <v>4.7</v>
      </c>
      <c r="L70" s="33">
        <v>4.8</v>
      </c>
      <c r="M70" s="33">
        <v>4.7</v>
      </c>
      <c r="N70" s="33">
        <v>4.5999999999999996</v>
      </c>
      <c r="O70" s="33">
        <v>4.8</v>
      </c>
      <c r="P70" s="33">
        <v>5</v>
      </c>
      <c r="Q70" s="33">
        <v>6.8</v>
      </c>
      <c r="R70" s="33">
        <v>12.6</v>
      </c>
      <c r="S70" s="33">
        <v>14.6</v>
      </c>
      <c r="T70" s="33">
        <v>15.4</v>
      </c>
      <c r="U70" s="33">
        <v>15.5</v>
      </c>
      <c r="V70" s="33">
        <v>13.8</v>
      </c>
      <c r="W70" s="33">
        <v>11.9</v>
      </c>
      <c r="X70" s="33">
        <v>9.9</v>
      </c>
      <c r="Y70" s="33">
        <v>8.4</v>
      </c>
      <c r="Z70" s="33">
        <v>6.7</v>
      </c>
      <c r="AA70" s="33">
        <v>5.8</v>
      </c>
      <c r="AB70" s="33">
        <v>5</v>
      </c>
      <c r="AC70" s="33">
        <v>5.9</v>
      </c>
      <c r="AD70" s="33">
        <v>6.2</v>
      </c>
      <c r="AE70" s="33">
        <v>4.5</v>
      </c>
      <c r="AF70" s="33">
        <v>4.2</v>
      </c>
      <c r="AG70" s="33">
        <v>4.2</v>
      </c>
      <c r="AH70" s="33">
        <v>4.3</v>
      </c>
    </row>
    <row r="71" spans="1:34" ht="14.5" x14ac:dyDescent="0.35">
      <c r="A71" s="8" t="str">
        <f t="shared" si="1"/>
        <v>ArbeitslosenquoteItalien</v>
      </c>
      <c r="B71" s="8">
        <v>71</v>
      </c>
      <c r="C71" s="32" t="s">
        <v>66</v>
      </c>
      <c r="D71" s="32" t="s">
        <v>3</v>
      </c>
      <c r="E71" s="32" t="s">
        <v>67</v>
      </c>
      <c r="F71" s="32" t="s">
        <v>344</v>
      </c>
      <c r="G71" s="32" t="s">
        <v>32</v>
      </c>
      <c r="H71" s="32" t="s">
        <v>375</v>
      </c>
      <c r="I71" s="33">
        <v>10.7</v>
      </c>
      <c r="J71" s="33">
        <v>9.6999999999999993</v>
      </c>
      <c r="K71" s="33">
        <v>9.1</v>
      </c>
      <c r="L71" s="33">
        <v>8.8000000000000007</v>
      </c>
      <c r="M71" s="33">
        <v>8.1</v>
      </c>
      <c r="N71" s="33">
        <v>7.8</v>
      </c>
      <c r="O71" s="33">
        <v>6.9</v>
      </c>
      <c r="P71" s="33">
        <v>6.2</v>
      </c>
      <c r="Q71" s="33">
        <v>6.8</v>
      </c>
      <c r="R71" s="33">
        <v>7.9</v>
      </c>
      <c r="S71" s="33">
        <v>8.5</v>
      </c>
      <c r="T71" s="33">
        <v>8.5</v>
      </c>
      <c r="U71" s="33">
        <v>10.9</v>
      </c>
      <c r="V71" s="33">
        <v>12.4</v>
      </c>
      <c r="W71" s="33">
        <v>12.9</v>
      </c>
      <c r="X71" s="33">
        <v>12</v>
      </c>
      <c r="Y71" s="33">
        <v>11.7</v>
      </c>
      <c r="Z71" s="33">
        <v>11.3</v>
      </c>
      <c r="AA71" s="33">
        <v>10.6</v>
      </c>
      <c r="AB71" s="33">
        <v>9.9</v>
      </c>
      <c r="AC71" s="33">
        <v>9.3000000000000007</v>
      </c>
      <c r="AD71" s="33">
        <v>9.5</v>
      </c>
      <c r="AE71" s="33">
        <v>8.1</v>
      </c>
      <c r="AF71" s="33">
        <v>7.6</v>
      </c>
      <c r="AG71" s="33">
        <v>7.4</v>
      </c>
      <c r="AH71" s="33">
        <v>7.3</v>
      </c>
    </row>
    <row r="72" spans="1:34" ht="14.5" x14ac:dyDescent="0.35">
      <c r="A72" s="8" t="str">
        <f t="shared" si="1"/>
        <v>ArbeitslosenquoteKroatien</v>
      </c>
      <c r="B72" s="8">
        <v>72</v>
      </c>
      <c r="C72" s="32" t="s">
        <v>66</v>
      </c>
      <c r="D72" s="32" t="s">
        <v>27</v>
      </c>
      <c r="E72" s="32" t="s">
        <v>67</v>
      </c>
      <c r="F72" s="32" t="s">
        <v>344</v>
      </c>
      <c r="G72" s="32" t="s">
        <v>32</v>
      </c>
      <c r="H72" s="32" t="s">
        <v>375</v>
      </c>
      <c r="I72" s="33">
        <v>15.6</v>
      </c>
      <c r="J72" s="33">
        <v>16</v>
      </c>
      <c r="K72" s="33">
        <v>15</v>
      </c>
      <c r="L72" s="33">
        <v>14.2</v>
      </c>
      <c r="M72" s="33">
        <v>13.7</v>
      </c>
      <c r="N72" s="33">
        <v>12.8</v>
      </c>
      <c r="O72" s="33">
        <v>11.3</v>
      </c>
      <c r="P72" s="33">
        <v>9.9</v>
      </c>
      <c r="Q72" s="33">
        <v>8.6</v>
      </c>
      <c r="R72" s="33">
        <v>9.1999999999999993</v>
      </c>
      <c r="S72" s="33">
        <v>11.7</v>
      </c>
      <c r="T72" s="33">
        <v>13.7</v>
      </c>
      <c r="U72" s="33">
        <v>16</v>
      </c>
      <c r="V72" s="33">
        <v>17.3</v>
      </c>
      <c r="W72" s="33">
        <v>17.3</v>
      </c>
      <c r="X72" s="33">
        <v>16.2</v>
      </c>
      <c r="Y72" s="33">
        <v>13.1</v>
      </c>
      <c r="Z72" s="33">
        <v>11.2</v>
      </c>
      <c r="AA72" s="33">
        <v>8.5</v>
      </c>
      <c r="AB72" s="33">
        <v>6.6</v>
      </c>
      <c r="AC72" s="33">
        <v>7.5</v>
      </c>
      <c r="AD72" s="33">
        <v>7.6</v>
      </c>
      <c r="AE72" s="33">
        <v>7</v>
      </c>
      <c r="AF72" s="33">
        <v>6.5</v>
      </c>
      <c r="AG72" s="33">
        <v>6.2</v>
      </c>
      <c r="AH72" s="33">
        <v>5.8</v>
      </c>
    </row>
    <row r="73" spans="1:34" ht="14.5" x14ac:dyDescent="0.35">
      <c r="A73" s="8" t="str">
        <f t="shared" si="1"/>
        <v>ArbeitslosenquoteLettland</v>
      </c>
      <c r="B73" s="8">
        <v>73</v>
      </c>
      <c r="C73" s="32" t="s">
        <v>66</v>
      </c>
      <c r="D73" s="32" t="s">
        <v>19</v>
      </c>
      <c r="E73" s="32" t="s">
        <v>67</v>
      </c>
      <c r="F73" s="32" t="s">
        <v>344</v>
      </c>
      <c r="G73" s="32" t="s">
        <v>32</v>
      </c>
      <c r="H73" s="32" t="s">
        <v>375</v>
      </c>
      <c r="I73" s="33">
        <v>14.5</v>
      </c>
      <c r="J73" s="33">
        <v>13.9</v>
      </c>
      <c r="K73" s="33">
        <v>12.6</v>
      </c>
      <c r="L73" s="33">
        <v>11.7</v>
      </c>
      <c r="M73" s="33">
        <v>11.8</v>
      </c>
      <c r="N73" s="33">
        <v>10.1</v>
      </c>
      <c r="O73" s="33">
        <v>7.1</v>
      </c>
      <c r="P73" s="33">
        <v>6.2</v>
      </c>
      <c r="Q73" s="33">
        <v>7.8</v>
      </c>
      <c r="R73" s="33">
        <v>17.7</v>
      </c>
      <c r="S73" s="33">
        <v>19.7</v>
      </c>
      <c r="T73" s="33">
        <v>16.3</v>
      </c>
      <c r="U73" s="33">
        <v>15.1</v>
      </c>
      <c r="V73" s="33">
        <v>11.9</v>
      </c>
      <c r="W73" s="33">
        <v>10.9</v>
      </c>
      <c r="X73" s="33">
        <v>9.9</v>
      </c>
      <c r="Y73" s="33">
        <v>9.6999999999999993</v>
      </c>
      <c r="Z73" s="33">
        <v>8.6999999999999993</v>
      </c>
      <c r="AA73" s="33">
        <v>7.4</v>
      </c>
      <c r="AB73" s="33">
        <v>6.3</v>
      </c>
      <c r="AC73" s="33">
        <v>8.1</v>
      </c>
      <c r="AD73" s="33">
        <v>7.6</v>
      </c>
      <c r="AE73" s="33">
        <v>6.9</v>
      </c>
      <c r="AF73" s="33">
        <v>6.8</v>
      </c>
      <c r="AG73" s="33">
        <v>6.6</v>
      </c>
      <c r="AH73" s="33">
        <v>6.5</v>
      </c>
    </row>
    <row r="74" spans="1:34" ht="14.5" x14ac:dyDescent="0.35">
      <c r="A74" s="8" t="str">
        <f t="shared" si="1"/>
        <v>ArbeitslosenquoteLitauen</v>
      </c>
      <c r="B74" s="8">
        <v>74</v>
      </c>
      <c r="C74" s="32" t="s">
        <v>66</v>
      </c>
      <c r="D74" s="32" t="s">
        <v>20</v>
      </c>
      <c r="E74" s="32" t="s">
        <v>67</v>
      </c>
      <c r="F74" s="32" t="s">
        <v>344</v>
      </c>
      <c r="G74" s="32" t="s">
        <v>32</v>
      </c>
      <c r="H74" s="32" t="s">
        <v>375</v>
      </c>
      <c r="I74" s="33">
        <v>16.399999999999999</v>
      </c>
      <c r="J74" s="33">
        <v>17.3</v>
      </c>
      <c r="K74" s="33">
        <v>13.7</v>
      </c>
      <c r="L74" s="33">
        <v>12.5</v>
      </c>
      <c r="M74" s="33">
        <v>10.9</v>
      </c>
      <c r="N74" s="33">
        <v>8.3000000000000007</v>
      </c>
      <c r="O74" s="33">
        <v>5.8</v>
      </c>
      <c r="P74" s="33">
        <v>4.3</v>
      </c>
      <c r="Q74" s="33">
        <v>5.8</v>
      </c>
      <c r="R74" s="33">
        <v>13.8</v>
      </c>
      <c r="S74" s="33">
        <v>17.8</v>
      </c>
      <c r="T74" s="33">
        <v>15.4</v>
      </c>
      <c r="U74" s="33">
        <v>13.4</v>
      </c>
      <c r="V74" s="33">
        <v>11.8</v>
      </c>
      <c r="W74" s="33">
        <v>10.7</v>
      </c>
      <c r="X74" s="33">
        <v>9.1</v>
      </c>
      <c r="Y74" s="33">
        <v>7.9</v>
      </c>
      <c r="Z74" s="33">
        <v>7.1</v>
      </c>
      <c r="AA74" s="33">
        <v>6.2</v>
      </c>
      <c r="AB74" s="33">
        <v>6.3</v>
      </c>
      <c r="AC74" s="33">
        <v>8.5</v>
      </c>
      <c r="AD74" s="33">
        <v>7.1</v>
      </c>
      <c r="AE74" s="33">
        <v>6</v>
      </c>
      <c r="AF74" s="33">
        <v>6.8</v>
      </c>
      <c r="AG74" s="33">
        <v>6.7</v>
      </c>
      <c r="AH74" s="33">
        <v>6.5</v>
      </c>
    </row>
    <row r="75" spans="1:34" ht="14.5" x14ac:dyDescent="0.35">
      <c r="A75" s="8" t="str">
        <f t="shared" si="1"/>
        <v>ArbeitslosenquoteLuxemburg</v>
      </c>
      <c r="B75" s="8">
        <v>75</v>
      </c>
      <c r="C75" s="32" t="s">
        <v>66</v>
      </c>
      <c r="D75" s="32" t="s">
        <v>10</v>
      </c>
      <c r="E75" s="32" t="s">
        <v>67</v>
      </c>
      <c r="F75" s="32" t="s">
        <v>344</v>
      </c>
      <c r="G75" s="32" t="s">
        <v>32</v>
      </c>
      <c r="H75" s="32" t="s">
        <v>375</v>
      </c>
      <c r="I75" s="33">
        <v>2.4</v>
      </c>
      <c r="J75" s="33">
        <v>2.2999999999999998</v>
      </c>
      <c r="K75" s="33">
        <v>2.9</v>
      </c>
      <c r="L75" s="33">
        <v>3.7</v>
      </c>
      <c r="M75" s="33">
        <v>5.0999999999999996</v>
      </c>
      <c r="N75" s="33">
        <v>4.5</v>
      </c>
      <c r="O75" s="33">
        <v>4.7</v>
      </c>
      <c r="P75" s="33">
        <v>4.0999999999999996</v>
      </c>
      <c r="Q75" s="33">
        <v>5.0999999999999996</v>
      </c>
      <c r="R75" s="33">
        <v>5.0999999999999996</v>
      </c>
      <c r="S75" s="33">
        <v>4.4000000000000004</v>
      </c>
      <c r="T75" s="33">
        <v>4.9000000000000004</v>
      </c>
      <c r="U75" s="33">
        <v>5.0999999999999996</v>
      </c>
      <c r="V75" s="33">
        <v>5.9</v>
      </c>
      <c r="W75" s="33">
        <v>5.9</v>
      </c>
      <c r="X75" s="33">
        <v>6.7</v>
      </c>
      <c r="Y75" s="33">
        <v>6.3</v>
      </c>
      <c r="Z75" s="33">
        <v>5.5</v>
      </c>
      <c r="AA75" s="33">
        <v>5.6</v>
      </c>
      <c r="AB75" s="33">
        <v>5.6</v>
      </c>
      <c r="AC75" s="33">
        <v>6.8</v>
      </c>
      <c r="AD75" s="33">
        <v>5.3</v>
      </c>
      <c r="AE75" s="33">
        <v>4.5999999999999996</v>
      </c>
      <c r="AF75" s="33">
        <v>5.5</v>
      </c>
      <c r="AG75" s="33">
        <v>5.9</v>
      </c>
      <c r="AH75" s="33">
        <v>6</v>
      </c>
    </row>
    <row r="76" spans="1:34" ht="14.5" x14ac:dyDescent="0.35">
      <c r="A76" s="8" t="str">
        <f t="shared" si="1"/>
        <v>ArbeitslosenquoteMalta</v>
      </c>
      <c r="B76" s="8">
        <v>76</v>
      </c>
      <c r="C76" s="32" t="s">
        <v>66</v>
      </c>
      <c r="D76" s="32" t="s">
        <v>16</v>
      </c>
      <c r="E76" s="32" t="s">
        <v>67</v>
      </c>
      <c r="F76" s="32" t="s">
        <v>344</v>
      </c>
      <c r="G76" s="32" t="s">
        <v>32</v>
      </c>
      <c r="H76" s="32" t="s">
        <v>375</v>
      </c>
      <c r="I76" s="33">
        <v>6.6</v>
      </c>
      <c r="J76" s="33">
        <v>6.9</v>
      </c>
      <c r="K76" s="33">
        <v>6.9</v>
      </c>
      <c r="L76" s="33">
        <v>7.6</v>
      </c>
      <c r="M76" s="33">
        <v>7.2</v>
      </c>
      <c r="N76" s="33">
        <v>6.9</v>
      </c>
      <c r="O76" s="33">
        <v>6.8</v>
      </c>
      <c r="P76" s="33">
        <v>6.5</v>
      </c>
      <c r="Q76" s="33">
        <v>6</v>
      </c>
      <c r="R76" s="33">
        <v>6.9</v>
      </c>
      <c r="S76" s="33">
        <v>6.9</v>
      </c>
      <c r="T76" s="33">
        <v>6.4</v>
      </c>
      <c r="U76" s="33">
        <v>6.2</v>
      </c>
      <c r="V76" s="33">
        <v>6.1</v>
      </c>
      <c r="W76" s="33">
        <v>5.7</v>
      </c>
      <c r="X76" s="33">
        <v>5.4</v>
      </c>
      <c r="Y76" s="33">
        <v>4.7</v>
      </c>
      <c r="Z76" s="33">
        <v>4</v>
      </c>
      <c r="AA76" s="33">
        <v>3.7</v>
      </c>
      <c r="AB76" s="33">
        <v>3.6</v>
      </c>
      <c r="AC76" s="33">
        <v>4.4000000000000004</v>
      </c>
      <c r="AD76" s="33">
        <v>3.4</v>
      </c>
      <c r="AE76" s="33">
        <v>2.9</v>
      </c>
      <c r="AF76" s="33">
        <v>2.7</v>
      </c>
      <c r="AG76" s="33">
        <v>2.7</v>
      </c>
      <c r="AH76" s="33">
        <v>2.7</v>
      </c>
    </row>
    <row r="77" spans="1:34" ht="14.5" x14ac:dyDescent="0.35">
      <c r="A77" s="8" t="str">
        <f t="shared" si="1"/>
        <v>ArbeitslosenquoteNiederlande</v>
      </c>
      <c r="B77" s="8">
        <v>77</v>
      </c>
      <c r="C77" s="32" t="s">
        <v>66</v>
      </c>
      <c r="D77" s="32" t="s">
        <v>1</v>
      </c>
      <c r="E77" s="32" t="s">
        <v>67</v>
      </c>
      <c r="F77" s="32" t="s">
        <v>344</v>
      </c>
      <c r="G77" s="32" t="s">
        <v>32</v>
      </c>
      <c r="H77" s="32" t="s">
        <v>375</v>
      </c>
      <c r="I77" s="33">
        <v>3.6</v>
      </c>
      <c r="J77" s="33">
        <v>2.8</v>
      </c>
      <c r="K77" s="33">
        <v>3.4</v>
      </c>
      <c r="L77" s="33">
        <v>4.5</v>
      </c>
      <c r="M77" s="33">
        <v>5.6</v>
      </c>
      <c r="N77" s="33">
        <v>7.2</v>
      </c>
      <c r="O77" s="33">
        <v>6.1</v>
      </c>
      <c r="P77" s="33">
        <v>5.2</v>
      </c>
      <c r="Q77" s="33">
        <v>4.5</v>
      </c>
      <c r="R77" s="33">
        <v>5.4</v>
      </c>
      <c r="S77" s="33">
        <v>6.1</v>
      </c>
      <c r="T77" s="33">
        <v>6</v>
      </c>
      <c r="U77" s="33">
        <v>6.8</v>
      </c>
      <c r="V77" s="33">
        <v>8.1999999999999993</v>
      </c>
      <c r="W77" s="33">
        <v>8.4</v>
      </c>
      <c r="X77" s="33">
        <v>7.9</v>
      </c>
      <c r="Y77" s="33">
        <v>7</v>
      </c>
      <c r="Z77" s="33">
        <v>5.9</v>
      </c>
      <c r="AA77" s="33">
        <v>4.9000000000000004</v>
      </c>
      <c r="AB77" s="33">
        <v>4.4000000000000004</v>
      </c>
      <c r="AC77" s="33">
        <v>4.9000000000000004</v>
      </c>
      <c r="AD77" s="33">
        <v>4.2</v>
      </c>
      <c r="AE77" s="33">
        <v>3.5</v>
      </c>
      <c r="AF77" s="33">
        <v>3.6</v>
      </c>
      <c r="AG77" s="33">
        <v>3.9</v>
      </c>
      <c r="AH77" s="33">
        <v>3.9</v>
      </c>
    </row>
    <row r="78" spans="1:34" ht="14.5" x14ac:dyDescent="0.35">
      <c r="A78" s="8" t="str">
        <f t="shared" si="1"/>
        <v>ArbeitslosenquoteÖsterreich</v>
      </c>
      <c r="B78" s="8">
        <v>78</v>
      </c>
      <c r="C78" s="32" t="s">
        <v>66</v>
      </c>
      <c r="D78" s="32" t="s">
        <v>56</v>
      </c>
      <c r="E78" s="32" t="s">
        <v>67</v>
      </c>
      <c r="F78" s="32" t="s">
        <v>344</v>
      </c>
      <c r="G78" s="32" t="s">
        <v>32</v>
      </c>
      <c r="H78" s="32" t="s">
        <v>375</v>
      </c>
      <c r="I78" s="33">
        <v>3.8</v>
      </c>
      <c r="J78" s="33">
        <v>3.9</v>
      </c>
      <c r="K78" s="33">
        <v>4.3</v>
      </c>
      <c r="L78" s="33">
        <v>4.5999999999999996</v>
      </c>
      <c r="M78" s="33">
        <v>5.9</v>
      </c>
      <c r="N78" s="33">
        <v>6</v>
      </c>
      <c r="O78" s="33">
        <v>5.7</v>
      </c>
      <c r="P78" s="33">
        <v>5.3</v>
      </c>
      <c r="Q78" s="33">
        <v>4.4000000000000004</v>
      </c>
      <c r="R78" s="33">
        <v>5.7</v>
      </c>
      <c r="S78" s="33">
        <v>5.2</v>
      </c>
      <c r="T78" s="33">
        <v>4.9000000000000004</v>
      </c>
      <c r="U78" s="33">
        <v>5.2</v>
      </c>
      <c r="V78" s="33">
        <v>5.7</v>
      </c>
      <c r="W78" s="33">
        <v>6</v>
      </c>
      <c r="X78" s="33">
        <v>6.1</v>
      </c>
      <c r="Y78" s="33">
        <v>6.5</v>
      </c>
      <c r="Z78" s="33">
        <v>5.9</v>
      </c>
      <c r="AA78" s="33">
        <v>5.2</v>
      </c>
      <c r="AB78" s="33">
        <v>4.8</v>
      </c>
      <c r="AC78" s="33">
        <v>6</v>
      </c>
      <c r="AD78" s="33">
        <v>6.2</v>
      </c>
      <c r="AE78" s="33">
        <v>4.8</v>
      </c>
      <c r="AF78" s="33">
        <v>5.3</v>
      </c>
      <c r="AG78" s="33">
        <v>5.4</v>
      </c>
      <c r="AH78" s="33">
        <v>5.3</v>
      </c>
    </row>
    <row r="79" spans="1:34" ht="14.5" x14ac:dyDescent="0.35">
      <c r="A79" s="8" t="str">
        <f t="shared" si="1"/>
        <v>ArbeitslosenquotePolen</v>
      </c>
      <c r="B79" s="8">
        <v>79</v>
      </c>
      <c r="C79" s="32" t="s">
        <v>66</v>
      </c>
      <c r="D79" s="32" t="s">
        <v>21</v>
      </c>
      <c r="E79" s="32" t="s">
        <v>67</v>
      </c>
      <c r="F79" s="32" t="s">
        <v>344</v>
      </c>
      <c r="G79" s="32" t="s">
        <v>32</v>
      </c>
      <c r="H79" s="32" t="s">
        <v>375</v>
      </c>
      <c r="I79" s="33">
        <v>16.8</v>
      </c>
      <c r="J79" s="33">
        <v>19</v>
      </c>
      <c r="K79" s="33">
        <v>20.7</v>
      </c>
      <c r="L79" s="33">
        <v>20.399999999999999</v>
      </c>
      <c r="M79" s="33">
        <v>19.7</v>
      </c>
      <c r="N79" s="33">
        <v>18.5</v>
      </c>
      <c r="O79" s="33">
        <v>14.4</v>
      </c>
      <c r="P79" s="33">
        <v>10</v>
      </c>
      <c r="Q79" s="33">
        <v>7.4</v>
      </c>
      <c r="R79" s="33">
        <v>8.5</v>
      </c>
      <c r="S79" s="33">
        <v>10</v>
      </c>
      <c r="T79" s="33">
        <v>10</v>
      </c>
      <c r="U79" s="33">
        <v>10.4</v>
      </c>
      <c r="V79" s="33">
        <v>10.6</v>
      </c>
      <c r="W79" s="33">
        <v>9.1999999999999993</v>
      </c>
      <c r="X79" s="33">
        <v>7.7</v>
      </c>
      <c r="Y79" s="33">
        <v>6.3</v>
      </c>
      <c r="Z79" s="33">
        <v>5</v>
      </c>
      <c r="AA79" s="33">
        <v>3.9</v>
      </c>
      <c r="AB79" s="33">
        <v>3.3</v>
      </c>
      <c r="AC79" s="33">
        <v>3.2</v>
      </c>
      <c r="AD79" s="33">
        <v>3.4</v>
      </c>
      <c r="AE79" s="33">
        <v>2.9</v>
      </c>
      <c r="AF79" s="33">
        <v>3</v>
      </c>
      <c r="AG79" s="33">
        <v>2.8</v>
      </c>
      <c r="AH79" s="33">
        <v>2.7</v>
      </c>
    </row>
    <row r="80" spans="1:34" ht="14.5" x14ac:dyDescent="0.35">
      <c r="A80" s="8" t="str">
        <f t="shared" si="1"/>
        <v>ArbeitslosenquotePortugal</v>
      </c>
      <c r="B80" s="8">
        <v>80</v>
      </c>
      <c r="C80" s="32" t="s">
        <v>66</v>
      </c>
      <c r="D80" s="32" t="s">
        <v>7</v>
      </c>
      <c r="E80" s="32" t="s">
        <v>67</v>
      </c>
      <c r="F80" s="32" t="s">
        <v>344</v>
      </c>
      <c r="G80" s="32" t="s">
        <v>32</v>
      </c>
      <c r="H80" s="32" t="s">
        <v>375</v>
      </c>
      <c r="I80" s="33">
        <v>4.8</v>
      </c>
      <c r="J80" s="33">
        <v>4.8</v>
      </c>
      <c r="K80" s="33">
        <v>6</v>
      </c>
      <c r="L80" s="33">
        <v>7.5</v>
      </c>
      <c r="M80" s="33">
        <v>7.8</v>
      </c>
      <c r="N80" s="33">
        <v>9</v>
      </c>
      <c r="O80" s="33">
        <v>9.1</v>
      </c>
      <c r="P80" s="33">
        <v>9.5</v>
      </c>
      <c r="Q80" s="33">
        <v>9</v>
      </c>
      <c r="R80" s="33">
        <v>11.2</v>
      </c>
      <c r="S80" s="33">
        <v>12.6</v>
      </c>
      <c r="T80" s="33">
        <v>13.5</v>
      </c>
      <c r="U80" s="33">
        <v>16.600000000000001</v>
      </c>
      <c r="V80" s="33">
        <v>17.2</v>
      </c>
      <c r="W80" s="33">
        <v>14.6</v>
      </c>
      <c r="X80" s="33">
        <v>13</v>
      </c>
      <c r="Y80" s="33">
        <v>11.5</v>
      </c>
      <c r="Z80" s="33">
        <v>9.1999999999999993</v>
      </c>
      <c r="AA80" s="33">
        <v>7.2</v>
      </c>
      <c r="AB80" s="33">
        <v>6.7</v>
      </c>
      <c r="AC80" s="33">
        <v>7</v>
      </c>
      <c r="AD80" s="33">
        <v>6.6</v>
      </c>
      <c r="AE80" s="33">
        <v>6</v>
      </c>
      <c r="AF80" s="33">
        <v>6.5</v>
      </c>
      <c r="AG80" s="33">
        <v>6.5</v>
      </c>
      <c r="AH80" s="33">
        <v>6.4</v>
      </c>
    </row>
    <row r="81" spans="1:34" ht="14.5" x14ac:dyDescent="0.35">
      <c r="A81" s="8" t="str">
        <f t="shared" si="1"/>
        <v>ArbeitslosenquoteRumänien</v>
      </c>
      <c r="B81" s="8">
        <v>81</v>
      </c>
      <c r="C81" s="32" t="s">
        <v>66</v>
      </c>
      <c r="D81" s="32" t="s">
        <v>100</v>
      </c>
      <c r="E81" s="32" t="s">
        <v>67</v>
      </c>
      <c r="F81" s="32" t="s">
        <v>344</v>
      </c>
      <c r="G81" s="32" t="s">
        <v>32</v>
      </c>
      <c r="H81" s="32" t="s">
        <v>375</v>
      </c>
      <c r="I81" s="33">
        <v>8.9</v>
      </c>
      <c r="J81" s="33">
        <v>8.3000000000000007</v>
      </c>
      <c r="K81" s="33">
        <v>10.5</v>
      </c>
      <c r="L81" s="33">
        <v>8.5</v>
      </c>
      <c r="M81" s="33">
        <v>9.9</v>
      </c>
      <c r="N81" s="33">
        <v>8.8000000000000007</v>
      </c>
      <c r="O81" s="33">
        <v>8.9</v>
      </c>
      <c r="P81" s="33">
        <v>7.8</v>
      </c>
      <c r="Q81" s="33">
        <v>7.1</v>
      </c>
      <c r="R81" s="33">
        <v>8.4</v>
      </c>
      <c r="S81" s="33">
        <v>9</v>
      </c>
      <c r="T81" s="33">
        <v>9.1</v>
      </c>
      <c r="U81" s="33">
        <v>8.6999999999999993</v>
      </c>
      <c r="V81" s="33">
        <v>9</v>
      </c>
      <c r="W81" s="33">
        <v>8.6</v>
      </c>
      <c r="X81" s="33">
        <v>8.4</v>
      </c>
      <c r="Y81" s="33">
        <v>7.2</v>
      </c>
      <c r="Z81" s="33">
        <v>6.1</v>
      </c>
      <c r="AA81" s="33">
        <v>5.3</v>
      </c>
      <c r="AB81" s="33">
        <v>4.9000000000000004</v>
      </c>
      <c r="AC81" s="33">
        <v>6.1</v>
      </c>
      <c r="AD81" s="33">
        <v>5.6</v>
      </c>
      <c r="AE81" s="33">
        <v>5.6</v>
      </c>
      <c r="AF81" s="33">
        <v>5.4</v>
      </c>
      <c r="AG81" s="33">
        <v>5.2</v>
      </c>
      <c r="AH81" s="33">
        <v>5.3</v>
      </c>
    </row>
    <row r="82" spans="1:34" ht="14.5" x14ac:dyDescent="0.35">
      <c r="A82" s="8" t="str">
        <f t="shared" si="1"/>
        <v>ArbeitslosenquoteSchweden</v>
      </c>
      <c r="B82" s="8">
        <v>82</v>
      </c>
      <c r="C82" s="32" t="s">
        <v>66</v>
      </c>
      <c r="D82" s="32" t="s">
        <v>13</v>
      </c>
      <c r="E82" s="32" t="s">
        <v>67</v>
      </c>
      <c r="F82" s="32" t="s">
        <v>344</v>
      </c>
      <c r="G82" s="32" t="s">
        <v>32</v>
      </c>
      <c r="H82" s="32" t="s">
        <v>375</v>
      </c>
      <c r="I82" s="33">
        <v>6.7</v>
      </c>
      <c r="J82" s="33">
        <v>5</v>
      </c>
      <c r="K82" s="33">
        <v>5.2</v>
      </c>
      <c r="L82" s="33">
        <v>5.8</v>
      </c>
      <c r="M82" s="33">
        <v>6.6</v>
      </c>
      <c r="N82" s="33">
        <v>7.6</v>
      </c>
      <c r="O82" s="33">
        <v>7.2</v>
      </c>
      <c r="P82" s="33">
        <v>6.3</v>
      </c>
      <c r="Q82" s="33">
        <v>6.3</v>
      </c>
      <c r="R82" s="33">
        <v>8.5</v>
      </c>
      <c r="S82" s="33">
        <v>8.8000000000000007</v>
      </c>
      <c r="T82" s="33">
        <v>8</v>
      </c>
      <c r="U82" s="33">
        <v>8.1</v>
      </c>
      <c r="V82" s="33">
        <v>8.1999999999999993</v>
      </c>
      <c r="W82" s="33">
        <v>8.1</v>
      </c>
      <c r="X82" s="33">
        <v>7.6</v>
      </c>
      <c r="Y82" s="33">
        <v>7.1</v>
      </c>
      <c r="Z82" s="33">
        <v>6.8</v>
      </c>
      <c r="AA82" s="33">
        <v>6.5</v>
      </c>
      <c r="AB82" s="33">
        <v>7</v>
      </c>
      <c r="AC82" s="33">
        <v>8.5</v>
      </c>
      <c r="AD82" s="33">
        <v>8.8000000000000007</v>
      </c>
      <c r="AE82" s="33">
        <v>7.5</v>
      </c>
      <c r="AF82" s="33">
        <v>7.6</v>
      </c>
      <c r="AG82" s="33">
        <v>8.5</v>
      </c>
      <c r="AH82" s="33">
        <v>8.6</v>
      </c>
    </row>
    <row r="83" spans="1:34" ht="14.5" x14ac:dyDescent="0.35">
      <c r="A83" s="8" t="str">
        <f t="shared" si="1"/>
        <v>ArbeitslosenquoteSlowakei</v>
      </c>
      <c r="B83" s="8">
        <v>83</v>
      </c>
      <c r="C83" s="32" t="s">
        <v>66</v>
      </c>
      <c r="D83" s="32" t="s">
        <v>23</v>
      </c>
      <c r="E83" s="32" t="s">
        <v>67</v>
      </c>
      <c r="F83" s="32" t="s">
        <v>344</v>
      </c>
      <c r="G83" s="32" t="s">
        <v>32</v>
      </c>
      <c r="H83" s="32" t="s">
        <v>375</v>
      </c>
      <c r="I83" s="33">
        <v>18.8</v>
      </c>
      <c r="J83" s="33">
        <v>19.3</v>
      </c>
      <c r="K83" s="33">
        <v>18.7</v>
      </c>
      <c r="L83" s="33">
        <v>17.600000000000001</v>
      </c>
      <c r="M83" s="33">
        <v>18.2</v>
      </c>
      <c r="N83" s="33">
        <v>16.3</v>
      </c>
      <c r="O83" s="33">
        <v>13.4</v>
      </c>
      <c r="P83" s="33">
        <v>11.1</v>
      </c>
      <c r="Q83" s="33">
        <v>9.5</v>
      </c>
      <c r="R83" s="33">
        <v>12</v>
      </c>
      <c r="S83" s="33">
        <v>14.3</v>
      </c>
      <c r="T83" s="33">
        <v>13.5</v>
      </c>
      <c r="U83" s="33">
        <v>13.9</v>
      </c>
      <c r="V83" s="33">
        <v>14.1</v>
      </c>
      <c r="W83" s="33">
        <v>13.1</v>
      </c>
      <c r="X83" s="33">
        <v>11.5</v>
      </c>
      <c r="Y83" s="33">
        <v>9.6</v>
      </c>
      <c r="Z83" s="33">
        <v>8.1</v>
      </c>
      <c r="AA83" s="33">
        <v>6.5</v>
      </c>
      <c r="AB83" s="33">
        <v>5.7</v>
      </c>
      <c r="AC83" s="33">
        <v>6.7</v>
      </c>
      <c r="AD83" s="33">
        <v>6.8</v>
      </c>
      <c r="AE83" s="33">
        <v>6.1</v>
      </c>
      <c r="AF83" s="33">
        <v>5.7</v>
      </c>
      <c r="AG83" s="33">
        <v>5.4</v>
      </c>
      <c r="AH83" s="33">
        <v>5.2</v>
      </c>
    </row>
    <row r="84" spans="1:34" ht="14.5" x14ac:dyDescent="0.35">
      <c r="A84" s="8" t="str">
        <f t="shared" si="1"/>
        <v>ArbeitslosenquoteSlowenien</v>
      </c>
      <c r="B84" s="8">
        <v>84</v>
      </c>
      <c r="C84" s="32" t="s">
        <v>66</v>
      </c>
      <c r="D84" s="32" t="s">
        <v>26</v>
      </c>
      <c r="E84" s="32" t="s">
        <v>67</v>
      </c>
      <c r="F84" s="32" t="s">
        <v>344</v>
      </c>
      <c r="G84" s="32" t="s">
        <v>32</v>
      </c>
      <c r="H84" s="32" t="s">
        <v>375</v>
      </c>
      <c r="I84" s="33">
        <v>6.8</v>
      </c>
      <c r="J84" s="33">
        <v>6.2</v>
      </c>
      <c r="K84" s="33">
        <v>6.3</v>
      </c>
      <c r="L84" s="33">
        <v>6.7</v>
      </c>
      <c r="M84" s="33">
        <v>6.3</v>
      </c>
      <c r="N84" s="33">
        <v>6.5</v>
      </c>
      <c r="O84" s="33">
        <v>6</v>
      </c>
      <c r="P84" s="33">
        <v>4.9000000000000004</v>
      </c>
      <c r="Q84" s="33">
        <v>4.4000000000000004</v>
      </c>
      <c r="R84" s="33">
        <v>5.9</v>
      </c>
      <c r="S84" s="33">
        <v>7.3</v>
      </c>
      <c r="T84" s="33">
        <v>8.1999999999999993</v>
      </c>
      <c r="U84" s="33">
        <v>8.9</v>
      </c>
      <c r="V84" s="33">
        <v>10.1</v>
      </c>
      <c r="W84" s="33">
        <v>9.6999999999999993</v>
      </c>
      <c r="X84" s="33">
        <v>9</v>
      </c>
      <c r="Y84" s="33">
        <v>8</v>
      </c>
      <c r="Z84" s="33">
        <v>6.6</v>
      </c>
      <c r="AA84" s="33">
        <v>5.0999999999999996</v>
      </c>
      <c r="AB84" s="33">
        <v>4.4000000000000004</v>
      </c>
      <c r="AC84" s="33">
        <v>5</v>
      </c>
      <c r="AD84" s="33">
        <v>4.8</v>
      </c>
      <c r="AE84" s="33">
        <v>4</v>
      </c>
      <c r="AF84" s="33">
        <v>3.6</v>
      </c>
      <c r="AG84" s="33">
        <v>3.7</v>
      </c>
      <c r="AH84" s="33">
        <v>3.6</v>
      </c>
    </row>
    <row r="85" spans="1:34" ht="14.5" x14ac:dyDescent="0.35">
      <c r="A85" s="8" t="str">
        <f t="shared" si="1"/>
        <v>ArbeitslosenquoteSpanien</v>
      </c>
      <c r="B85" s="8">
        <v>85</v>
      </c>
      <c r="C85" s="32" t="s">
        <v>66</v>
      </c>
      <c r="D85" s="32" t="s">
        <v>8</v>
      </c>
      <c r="E85" s="32" t="s">
        <v>67</v>
      </c>
      <c r="F85" s="32" t="s">
        <v>344</v>
      </c>
      <c r="G85" s="32" t="s">
        <v>32</v>
      </c>
      <c r="H85" s="32" t="s">
        <v>375</v>
      </c>
      <c r="I85" s="33">
        <v>13.9</v>
      </c>
      <c r="J85" s="33">
        <v>10.6</v>
      </c>
      <c r="K85" s="33">
        <v>11.5</v>
      </c>
      <c r="L85" s="33">
        <v>11.5</v>
      </c>
      <c r="M85" s="33">
        <v>11</v>
      </c>
      <c r="N85" s="33">
        <v>9.1999999999999993</v>
      </c>
      <c r="O85" s="33">
        <v>8.5</v>
      </c>
      <c r="P85" s="33">
        <v>8.1999999999999993</v>
      </c>
      <c r="Q85" s="33">
        <v>11.3</v>
      </c>
      <c r="R85" s="33">
        <v>17.899999999999999</v>
      </c>
      <c r="S85" s="33">
        <v>19.899999999999999</v>
      </c>
      <c r="T85" s="33">
        <v>21.4</v>
      </c>
      <c r="U85" s="33">
        <v>24.8</v>
      </c>
      <c r="V85" s="33">
        <v>26.1</v>
      </c>
      <c r="W85" s="33">
        <v>24.5</v>
      </c>
      <c r="X85" s="33">
        <v>22.1</v>
      </c>
      <c r="Y85" s="33">
        <v>19.600000000000001</v>
      </c>
      <c r="Z85" s="33">
        <v>17.2</v>
      </c>
      <c r="AA85" s="33">
        <v>15.3</v>
      </c>
      <c r="AB85" s="33">
        <v>14.1</v>
      </c>
      <c r="AC85" s="33">
        <v>15.5</v>
      </c>
      <c r="AD85" s="33">
        <v>14.8</v>
      </c>
      <c r="AE85" s="33">
        <v>12.9</v>
      </c>
      <c r="AF85" s="33">
        <v>12.1</v>
      </c>
      <c r="AG85" s="33">
        <v>11.6</v>
      </c>
      <c r="AH85" s="33">
        <v>11.1</v>
      </c>
    </row>
    <row r="86" spans="1:34" ht="14.5" x14ac:dyDescent="0.35">
      <c r="A86" s="8" t="str">
        <f t="shared" si="1"/>
        <v>ArbeitslosenquoteTschechische Republik</v>
      </c>
      <c r="B86" s="8">
        <v>86</v>
      </c>
      <c r="C86" s="32" t="s">
        <v>66</v>
      </c>
      <c r="D86" s="32" t="s">
        <v>22</v>
      </c>
      <c r="E86" s="32" t="s">
        <v>67</v>
      </c>
      <c r="F86" s="32" t="s">
        <v>344</v>
      </c>
      <c r="G86" s="32" t="s">
        <v>32</v>
      </c>
      <c r="H86" s="32" t="s">
        <v>375</v>
      </c>
      <c r="I86" s="33">
        <v>8.8000000000000007</v>
      </c>
      <c r="J86" s="33">
        <v>8.1999999999999993</v>
      </c>
      <c r="K86" s="33">
        <v>7.3</v>
      </c>
      <c r="L86" s="33">
        <v>7.8</v>
      </c>
      <c r="M86" s="33">
        <v>8.3000000000000007</v>
      </c>
      <c r="N86" s="33">
        <v>7.9</v>
      </c>
      <c r="O86" s="33">
        <v>7.2</v>
      </c>
      <c r="P86" s="33">
        <v>5.3</v>
      </c>
      <c r="Q86" s="33">
        <v>4.4000000000000004</v>
      </c>
      <c r="R86" s="33">
        <v>6.7</v>
      </c>
      <c r="S86" s="33">
        <v>7.3</v>
      </c>
      <c r="T86" s="33">
        <v>6.7</v>
      </c>
      <c r="U86" s="33">
        <v>7</v>
      </c>
      <c r="V86" s="33">
        <v>7</v>
      </c>
      <c r="W86" s="33">
        <v>6.1</v>
      </c>
      <c r="X86" s="33">
        <v>5.0999999999999996</v>
      </c>
      <c r="Y86" s="33">
        <v>4</v>
      </c>
      <c r="Z86" s="33">
        <v>2.9</v>
      </c>
      <c r="AA86" s="33">
        <v>2.2000000000000002</v>
      </c>
      <c r="AB86" s="33">
        <v>2</v>
      </c>
      <c r="AC86" s="33">
        <v>2.6</v>
      </c>
      <c r="AD86" s="33">
        <v>2.8</v>
      </c>
      <c r="AE86" s="33">
        <v>2.2000000000000002</v>
      </c>
      <c r="AF86" s="33">
        <v>2.4</v>
      </c>
      <c r="AG86" s="33">
        <v>2.5</v>
      </c>
      <c r="AH86" s="33">
        <v>2.5</v>
      </c>
    </row>
    <row r="87" spans="1:34" ht="14.5" x14ac:dyDescent="0.35">
      <c r="A87" s="8" t="str">
        <f t="shared" si="1"/>
        <v>ArbeitslosenquoteUngarn</v>
      </c>
      <c r="B87" s="8">
        <v>87</v>
      </c>
      <c r="C87" s="32" t="s">
        <v>66</v>
      </c>
      <c r="D87" s="32" t="s">
        <v>24</v>
      </c>
      <c r="E87" s="32" t="s">
        <v>67</v>
      </c>
      <c r="F87" s="32" t="s">
        <v>344</v>
      </c>
      <c r="G87" s="32" t="s">
        <v>32</v>
      </c>
      <c r="H87" s="32" t="s">
        <v>375</v>
      </c>
      <c r="I87" s="33">
        <v>6.2</v>
      </c>
      <c r="J87" s="33">
        <v>5.5</v>
      </c>
      <c r="K87" s="33">
        <v>5.6</v>
      </c>
      <c r="L87" s="33">
        <v>5.7</v>
      </c>
      <c r="M87" s="33">
        <v>5.9</v>
      </c>
      <c r="N87" s="33">
        <v>7</v>
      </c>
      <c r="O87" s="33">
        <v>7.3</v>
      </c>
      <c r="P87" s="33">
        <v>7.2</v>
      </c>
      <c r="Q87" s="33">
        <v>7.6</v>
      </c>
      <c r="R87" s="33">
        <v>9.6999999999999993</v>
      </c>
      <c r="S87" s="33">
        <v>10.8</v>
      </c>
      <c r="T87" s="33">
        <v>10.7</v>
      </c>
      <c r="U87" s="33">
        <v>10.7</v>
      </c>
      <c r="V87" s="33">
        <v>9.8000000000000007</v>
      </c>
      <c r="W87" s="33">
        <v>7.5</v>
      </c>
      <c r="X87" s="33">
        <v>6.6</v>
      </c>
      <c r="Y87" s="33">
        <v>5</v>
      </c>
      <c r="Z87" s="33">
        <v>4</v>
      </c>
      <c r="AA87" s="33">
        <v>3.6</v>
      </c>
      <c r="AB87" s="33">
        <v>3.3</v>
      </c>
      <c r="AC87" s="33">
        <v>4.0999999999999996</v>
      </c>
      <c r="AD87" s="33">
        <v>4.0999999999999996</v>
      </c>
      <c r="AE87" s="33">
        <v>3.6</v>
      </c>
      <c r="AF87" s="33">
        <v>4.0999999999999996</v>
      </c>
      <c r="AG87" s="33">
        <v>4.2</v>
      </c>
      <c r="AH87" s="33">
        <v>4.0999999999999996</v>
      </c>
    </row>
    <row r="88" spans="1:34" ht="14.5" x14ac:dyDescent="0.35">
      <c r="A88" s="8" t="str">
        <f t="shared" si="1"/>
        <v>ArbeitslosenquoteVereinigtes Königreich Großbritannien und Nordirland</v>
      </c>
      <c r="B88" s="8">
        <v>88</v>
      </c>
      <c r="C88" s="32" t="s">
        <v>66</v>
      </c>
      <c r="D88" s="32" t="s">
        <v>57</v>
      </c>
      <c r="E88" s="32" t="s">
        <v>67</v>
      </c>
      <c r="F88" s="32" t="s">
        <v>344</v>
      </c>
      <c r="G88" s="32" t="s">
        <v>32</v>
      </c>
      <c r="H88" s="32" t="s">
        <v>375</v>
      </c>
      <c r="I88" s="33">
        <v>5.4</v>
      </c>
      <c r="J88" s="33">
        <v>5.0999999999999996</v>
      </c>
      <c r="K88" s="33">
        <v>5.2</v>
      </c>
      <c r="L88" s="33">
        <v>5</v>
      </c>
      <c r="M88" s="33">
        <v>4.8</v>
      </c>
      <c r="N88" s="33">
        <v>4.8</v>
      </c>
      <c r="O88" s="33">
        <v>5.4</v>
      </c>
      <c r="P88" s="33">
        <v>5.3</v>
      </c>
      <c r="Q88" s="33">
        <v>5.7</v>
      </c>
      <c r="R88" s="33">
        <v>7.6</v>
      </c>
      <c r="S88" s="33">
        <v>7.9</v>
      </c>
      <c r="T88" s="33">
        <v>8.1</v>
      </c>
      <c r="U88" s="33">
        <v>8</v>
      </c>
      <c r="V88" s="33">
        <v>7.6</v>
      </c>
      <c r="W88" s="33">
        <v>6.2</v>
      </c>
      <c r="X88" s="33">
        <v>5.4</v>
      </c>
      <c r="Y88" s="33">
        <v>4.9000000000000004</v>
      </c>
      <c r="Z88" s="33">
        <v>4.4000000000000004</v>
      </c>
      <c r="AA88" s="33">
        <v>4.0999999999999996</v>
      </c>
      <c r="AB88" s="33">
        <v>3.8</v>
      </c>
      <c r="AC88" s="33">
        <v>4.5999999999999996</v>
      </c>
      <c r="AD88" s="33">
        <v>4.5</v>
      </c>
      <c r="AE88" s="33">
        <v>3.7</v>
      </c>
      <c r="AF88" s="33">
        <v>4.3</v>
      </c>
      <c r="AG88" s="33">
        <v>4.7</v>
      </c>
      <c r="AH88" s="33">
        <v>4.5999999999999996</v>
      </c>
    </row>
    <row r="89" spans="1:34" ht="14.5" x14ac:dyDescent="0.35">
      <c r="A89" s="8" t="str">
        <f t="shared" si="1"/>
        <v>ArbeitslosenquoteZypern</v>
      </c>
      <c r="B89" s="8">
        <v>89</v>
      </c>
      <c r="C89" s="32" t="s">
        <v>66</v>
      </c>
      <c r="D89" s="32" t="s">
        <v>30</v>
      </c>
      <c r="E89" s="32" t="s">
        <v>67</v>
      </c>
      <c r="F89" s="32" t="s">
        <v>344</v>
      </c>
      <c r="G89" s="32" t="s">
        <v>32</v>
      </c>
      <c r="H89" s="32" t="s">
        <v>375</v>
      </c>
      <c r="I89" s="33">
        <v>4.9000000000000004</v>
      </c>
      <c r="J89" s="33">
        <v>3.9</v>
      </c>
      <c r="K89" s="33">
        <v>3.6</v>
      </c>
      <c r="L89" s="33">
        <v>4.3</v>
      </c>
      <c r="M89" s="33">
        <v>4.7</v>
      </c>
      <c r="N89" s="33">
        <v>5.3</v>
      </c>
      <c r="O89" s="33">
        <v>4.5999999999999996</v>
      </c>
      <c r="P89" s="33">
        <v>3.9</v>
      </c>
      <c r="Q89" s="33">
        <v>3.7</v>
      </c>
      <c r="R89" s="33">
        <v>5.4</v>
      </c>
      <c r="S89" s="33">
        <v>6.3</v>
      </c>
      <c r="T89" s="33">
        <v>7.9</v>
      </c>
      <c r="U89" s="33">
        <v>11.9</v>
      </c>
      <c r="V89" s="33">
        <v>15.9</v>
      </c>
      <c r="W89" s="33">
        <v>16.100000000000001</v>
      </c>
      <c r="X89" s="33">
        <v>15</v>
      </c>
      <c r="Y89" s="33">
        <v>13</v>
      </c>
      <c r="Z89" s="33">
        <v>11.1</v>
      </c>
      <c r="AA89" s="33">
        <v>8.4</v>
      </c>
      <c r="AB89" s="33">
        <v>7.1</v>
      </c>
      <c r="AC89" s="33">
        <v>7.6</v>
      </c>
      <c r="AD89" s="33">
        <v>7.5</v>
      </c>
      <c r="AE89" s="33">
        <v>6.8</v>
      </c>
      <c r="AF89" s="33">
        <v>6.4</v>
      </c>
      <c r="AG89" s="33">
        <v>6.1</v>
      </c>
      <c r="AH89" s="33">
        <v>5.9</v>
      </c>
    </row>
    <row r="90" spans="1:34" ht="14.5" x14ac:dyDescent="0.35">
      <c r="A90" s="8" t="str">
        <f t="shared" si="1"/>
        <v>ArbeitsproduktivitätBelgien</v>
      </c>
      <c r="B90" s="8">
        <v>90</v>
      </c>
      <c r="C90" s="32" t="s">
        <v>196</v>
      </c>
      <c r="D90" s="32" t="s">
        <v>9</v>
      </c>
      <c r="E90" s="32" t="s">
        <v>371</v>
      </c>
      <c r="F90" s="32" t="s">
        <v>344</v>
      </c>
      <c r="G90" s="32" t="s">
        <v>32</v>
      </c>
      <c r="H90" s="32" t="s">
        <v>375</v>
      </c>
      <c r="I90" s="33">
        <v>137.07519859999999</v>
      </c>
      <c r="J90" s="33">
        <v>134.719887</v>
      </c>
      <c r="K90" s="33">
        <v>135.46723470000001</v>
      </c>
      <c r="L90" s="33">
        <v>136.08061129999999</v>
      </c>
      <c r="M90" s="33">
        <v>134.11422200000001</v>
      </c>
      <c r="N90" s="33">
        <v>133.57391290000001</v>
      </c>
      <c r="O90" s="33">
        <v>132.1076047</v>
      </c>
      <c r="P90" s="33">
        <v>130.3821398</v>
      </c>
      <c r="Q90" s="33">
        <v>127.81842330000001</v>
      </c>
      <c r="R90" s="33">
        <v>128.6717592</v>
      </c>
      <c r="S90" s="33">
        <v>130.3777858</v>
      </c>
      <c r="T90" s="33">
        <v>127.9192602</v>
      </c>
      <c r="U90" s="33">
        <v>130.10256960000001</v>
      </c>
      <c r="V90" s="33">
        <v>130.4247192</v>
      </c>
      <c r="W90" s="33">
        <v>131.48895669999999</v>
      </c>
      <c r="X90" s="33">
        <v>131.6566162</v>
      </c>
      <c r="Y90" s="33">
        <v>130.97599059999999</v>
      </c>
      <c r="Z90" s="33">
        <v>129.57241959999999</v>
      </c>
      <c r="AA90" s="33">
        <v>129.28718749999999</v>
      </c>
      <c r="AB90" s="33">
        <v>129.08945790000001</v>
      </c>
      <c r="AC90" s="33">
        <v>129.40662710000001</v>
      </c>
      <c r="AD90" s="33">
        <v>131.11479410000001</v>
      </c>
      <c r="AE90" s="33">
        <v>131.33620429999999</v>
      </c>
      <c r="AF90" s="33">
        <v>132.60170629999999</v>
      </c>
      <c r="AG90" s="33">
        <v>132.28903600000001</v>
      </c>
      <c r="AH90" s="33">
        <v>131.33528509999999</v>
      </c>
    </row>
    <row r="91" spans="1:34" ht="14.5" x14ac:dyDescent="0.35">
      <c r="A91" s="8" t="str">
        <f t="shared" si="1"/>
        <v>ArbeitsproduktivitätBulgarien</v>
      </c>
      <c r="B91" s="8">
        <v>91</v>
      </c>
      <c r="C91" s="32" t="s">
        <v>196</v>
      </c>
      <c r="D91" s="32" t="s">
        <v>25</v>
      </c>
      <c r="E91" s="32" t="s">
        <v>371</v>
      </c>
      <c r="F91" s="32" t="s">
        <v>344</v>
      </c>
      <c r="G91" s="32" t="s">
        <v>32</v>
      </c>
      <c r="H91" s="32" t="s">
        <v>375</v>
      </c>
      <c r="I91" s="33">
        <v>32.036946399999998</v>
      </c>
      <c r="J91" s="33">
        <v>32.8596328</v>
      </c>
      <c r="K91" s="33">
        <v>34.236688600000001</v>
      </c>
      <c r="L91" s="33">
        <v>34.892694900000002</v>
      </c>
      <c r="M91" s="33">
        <v>35.279246800000003</v>
      </c>
      <c r="N91" s="33">
        <v>37.025193600000001</v>
      </c>
      <c r="O91" s="33">
        <v>36.850634399999997</v>
      </c>
      <c r="P91" s="33">
        <v>38.031670300000002</v>
      </c>
      <c r="Q91" s="33">
        <v>39.697295400000002</v>
      </c>
      <c r="R91" s="33">
        <v>39.685844000000003</v>
      </c>
      <c r="S91" s="33">
        <v>41.424545199999997</v>
      </c>
      <c r="T91" s="33">
        <v>42.3120294</v>
      </c>
      <c r="U91" s="33">
        <v>43.961936899999998</v>
      </c>
      <c r="V91" s="33">
        <v>43.1339264</v>
      </c>
      <c r="W91" s="33">
        <v>44.284778600000003</v>
      </c>
      <c r="X91" s="33">
        <v>44.694474800000002</v>
      </c>
      <c r="Y91" s="33">
        <v>45.921704400000003</v>
      </c>
      <c r="Z91" s="33">
        <v>46.183377399999998</v>
      </c>
      <c r="AA91" s="33">
        <v>47.624937199999998</v>
      </c>
      <c r="AB91" s="33">
        <v>48.953879899999997</v>
      </c>
      <c r="AC91" s="33">
        <v>51.029887600000002</v>
      </c>
      <c r="AD91" s="33">
        <v>53.066045799999998</v>
      </c>
      <c r="AE91" s="33">
        <v>55.907429200000003</v>
      </c>
      <c r="AF91" s="33">
        <v>56.990152700000003</v>
      </c>
      <c r="AG91" s="33">
        <v>57.448750500000003</v>
      </c>
      <c r="AH91" s="33">
        <v>58.111147199999998</v>
      </c>
    </row>
    <row r="92" spans="1:34" ht="14.5" x14ac:dyDescent="0.35">
      <c r="A92" s="8" t="str">
        <f t="shared" si="1"/>
        <v>ArbeitsproduktivitätDänemark</v>
      </c>
      <c r="B92" s="8">
        <v>92</v>
      </c>
      <c r="C92" s="32" t="s">
        <v>196</v>
      </c>
      <c r="D92" s="32" t="s">
        <v>5</v>
      </c>
      <c r="E92" s="32" t="s">
        <v>371</v>
      </c>
      <c r="F92" s="32" t="s">
        <v>344</v>
      </c>
      <c r="G92" s="32" t="s">
        <v>32</v>
      </c>
      <c r="H92" s="32" t="s">
        <v>375</v>
      </c>
      <c r="I92" s="33">
        <v>109.8503565</v>
      </c>
      <c r="J92" s="33">
        <v>107.4510799</v>
      </c>
      <c r="K92" s="33">
        <v>106.9505125</v>
      </c>
      <c r="L92" s="33">
        <v>106.5200044</v>
      </c>
      <c r="M92" s="33">
        <v>109.6961755</v>
      </c>
      <c r="N92" s="33">
        <v>109.1791638</v>
      </c>
      <c r="O92" s="33">
        <v>109.4904523</v>
      </c>
      <c r="P92" s="33">
        <v>107.1801847</v>
      </c>
      <c r="Q92" s="33">
        <v>108.4043569</v>
      </c>
      <c r="R92" s="33">
        <v>109.99212249999999</v>
      </c>
      <c r="S92" s="33">
        <v>115.47991279999999</v>
      </c>
      <c r="T92" s="33">
        <v>114.3943385</v>
      </c>
      <c r="U92" s="33">
        <v>114.6739463</v>
      </c>
      <c r="V92" s="33">
        <v>115.71797720000001</v>
      </c>
      <c r="W92" s="33">
        <v>115.7706488</v>
      </c>
      <c r="X92" s="33">
        <v>114.9964816</v>
      </c>
      <c r="Y92" s="33">
        <v>115.0946411</v>
      </c>
      <c r="Z92" s="33">
        <v>117.2099979</v>
      </c>
      <c r="AA92" s="33">
        <v>116.649975</v>
      </c>
      <c r="AB92" s="33">
        <v>114.23860639999999</v>
      </c>
      <c r="AC92" s="33">
        <v>119.3879443</v>
      </c>
      <c r="AD92" s="33">
        <v>120.4050422</v>
      </c>
      <c r="AE92" s="33">
        <v>122.0772896</v>
      </c>
      <c r="AF92" s="33">
        <v>123.28051790000001</v>
      </c>
      <c r="AG92" s="33">
        <v>124.4039478</v>
      </c>
      <c r="AH92" s="33">
        <v>125.0836675</v>
      </c>
    </row>
    <row r="93" spans="1:34" ht="14.5" x14ac:dyDescent="0.35">
      <c r="A93" s="8" t="str">
        <f t="shared" si="1"/>
        <v>ArbeitsproduktivitätDeutschland</v>
      </c>
      <c r="B93" s="8">
        <v>93</v>
      </c>
      <c r="C93" s="32" t="s">
        <v>196</v>
      </c>
      <c r="D93" s="32" t="s">
        <v>2</v>
      </c>
      <c r="E93" s="32" t="s">
        <v>371</v>
      </c>
      <c r="F93" s="32" t="s">
        <v>344</v>
      </c>
      <c r="G93" s="32" t="s">
        <v>32</v>
      </c>
      <c r="H93" s="32" t="s">
        <v>375</v>
      </c>
      <c r="I93" s="33">
        <v>110.64482719999999</v>
      </c>
      <c r="J93" s="33">
        <v>111.0835518</v>
      </c>
      <c r="K93" s="33">
        <v>109.6925634</v>
      </c>
      <c r="L93" s="33">
        <v>111.2705809</v>
      </c>
      <c r="M93" s="33">
        <v>111.07332270000001</v>
      </c>
      <c r="N93" s="33">
        <v>109.51047749999999</v>
      </c>
      <c r="O93" s="33">
        <v>109.0932742</v>
      </c>
      <c r="P93" s="33">
        <v>108.61841819999999</v>
      </c>
      <c r="Q93" s="33">
        <v>107.0730782</v>
      </c>
      <c r="R93" s="33">
        <v>103.9007232</v>
      </c>
      <c r="S93" s="33">
        <v>104.7230582</v>
      </c>
      <c r="T93" s="33">
        <v>105.93835319999999</v>
      </c>
      <c r="U93" s="33">
        <v>105.1060932</v>
      </c>
      <c r="V93" s="33">
        <v>104.54068119999999</v>
      </c>
      <c r="W93" s="33">
        <v>106.4983079</v>
      </c>
      <c r="X93" s="33">
        <v>105.2571973</v>
      </c>
      <c r="Y93" s="33">
        <v>106.0820133</v>
      </c>
      <c r="Z93" s="33">
        <v>106.30040820000001</v>
      </c>
      <c r="AA93" s="33">
        <v>105.84464920000001</v>
      </c>
      <c r="AB93" s="33">
        <v>103.85186090000001</v>
      </c>
      <c r="AC93" s="33">
        <v>105.0198635</v>
      </c>
      <c r="AD93" s="33">
        <v>103.6917885</v>
      </c>
      <c r="AE93" s="33">
        <v>102.1167854</v>
      </c>
      <c r="AF93" s="33">
        <v>101.4796501</v>
      </c>
      <c r="AG93" s="33">
        <v>101.0361925</v>
      </c>
      <c r="AH93" s="33">
        <v>100.8108417</v>
      </c>
    </row>
    <row r="94" spans="1:34" ht="14.5" x14ac:dyDescent="0.35">
      <c r="A94" s="8" t="str">
        <f t="shared" si="1"/>
        <v>ArbeitsproduktivitätEstland</v>
      </c>
      <c r="B94" s="8">
        <v>94</v>
      </c>
      <c r="C94" s="32" t="s">
        <v>196</v>
      </c>
      <c r="D94" s="32" t="s">
        <v>18</v>
      </c>
      <c r="E94" s="32" t="s">
        <v>371</v>
      </c>
      <c r="F94" s="32" t="s">
        <v>344</v>
      </c>
      <c r="G94" s="32" t="s">
        <v>32</v>
      </c>
      <c r="H94" s="32" t="s">
        <v>375</v>
      </c>
      <c r="I94" s="33">
        <v>44.4746357</v>
      </c>
      <c r="J94" s="33">
        <v>46.102044900000003</v>
      </c>
      <c r="K94" s="33">
        <v>49.418044299999998</v>
      </c>
      <c r="L94" s="33">
        <v>52.967146100000001</v>
      </c>
      <c r="M94" s="33">
        <v>55.941232999999997</v>
      </c>
      <c r="N94" s="33">
        <v>60.4302603</v>
      </c>
      <c r="O94" s="33">
        <v>62.276317800000001</v>
      </c>
      <c r="P94" s="33">
        <v>67.769046799999998</v>
      </c>
      <c r="Q94" s="33">
        <v>66.890554399999999</v>
      </c>
      <c r="R94" s="33">
        <v>66.7998975</v>
      </c>
      <c r="S94" s="33">
        <v>70.873865800000004</v>
      </c>
      <c r="T94" s="33">
        <v>71.9368494</v>
      </c>
      <c r="U94" s="33">
        <v>73.373429599999994</v>
      </c>
      <c r="V94" s="33">
        <v>73.500224099999997</v>
      </c>
      <c r="W94" s="33">
        <v>75.097857200000007</v>
      </c>
      <c r="X94" s="33">
        <v>71.906990800000003</v>
      </c>
      <c r="Y94" s="33">
        <v>73.339920599999999</v>
      </c>
      <c r="Z94" s="33">
        <v>74.478316899999996</v>
      </c>
      <c r="AA94" s="33">
        <v>77.155570699999998</v>
      </c>
      <c r="AB94" s="33">
        <v>78.336691799999997</v>
      </c>
      <c r="AC94" s="33">
        <v>82.488180799999995</v>
      </c>
      <c r="AD94" s="33">
        <v>85.243735000000001</v>
      </c>
      <c r="AE94" s="33">
        <v>81.830334399999998</v>
      </c>
      <c r="AF94" s="33">
        <v>79.367916699999995</v>
      </c>
      <c r="AG94" s="33">
        <v>80.959419800000006</v>
      </c>
      <c r="AH94" s="33">
        <v>81.724007200000003</v>
      </c>
    </row>
    <row r="95" spans="1:34" ht="14.5" x14ac:dyDescent="0.35">
      <c r="A95" s="8" t="str">
        <f t="shared" si="1"/>
        <v>ArbeitsproduktivitätEU27</v>
      </c>
      <c r="B95" s="8">
        <v>95</v>
      </c>
      <c r="C95" s="32" t="s">
        <v>196</v>
      </c>
      <c r="D95" s="32" t="s">
        <v>368</v>
      </c>
      <c r="E95" s="32" t="s">
        <v>371</v>
      </c>
      <c r="F95" s="32" t="s">
        <v>344</v>
      </c>
      <c r="G95" s="32" t="s">
        <v>32</v>
      </c>
      <c r="H95" s="32" t="s">
        <v>375</v>
      </c>
      <c r="I95" s="33">
        <v>100</v>
      </c>
      <c r="J95" s="33">
        <v>100</v>
      </c>
      <c r="K95" s="33">
        <v>100</v>
      </c>
      <c r="L95" s="33">
        <v>100</v>
      </c>
      <c r="M95" s="33">
        <v>100</v>
      </c>
      <c r="N95" s="33">
        <v>100</v>
      </c>
      <c r="O95" s="33">
        <v>100</v>
      </c>
      <c r="P95" s="33">
        <v>100</v>
      </c>
      <c r="Q95" s="33">
        <v>100</v>
      </c>
      <c r="R95" s="33">
        <v>100</v>
      </c>
      <c r="S95" s="33">
        <v>100</v>
      </c>
      <c r="T95" s="33">
        <v>100</v>
      </c>
      <c r="U95" s="33">
        <v>100</v>
      </c>
      <c r="V95" s="33">
        <v>100</v>
      </c>
      <c r="W95" s="33">
        <v>100</v>
      </c>
      <c r="X95" s="33">
        <v>100</v>
      </c>
      <c r="Y95" s="33">
        <v>100</v>
      </c>
      <c r="Z95" s="33">
        <v>100</v>
      </c>
      <c r="AA95" s="33">
        <v>100</v>
      </c>
      <c r="AB95" s="33">
        <v>100</v>
      </c>
      <c r="AC95" s="33">
        <v>100</v>
      </c>
      <c r="AD95" s="33">
        <v>100</v>
      </c>
      <c r="AE95" s="33">
        <v>100</v>
      </c>
      <c r="AF95" s="33">
        <v>100</v>
      </c>
      <c r="AG95" s="33">
        <v>100</v>
      </c>
      <c r="AH95" s="33">
        <v>100</v>
      </c>
    </row>
    <row r="96" spans="1:34" ht="14.5" x14ac:dyDescent="0.35">
      <c r="A96" s="8" t="str">
        <f t="shared" si="1"/>
        <v>ArbeitsproduktivitätFinnland</v>
      </c>
      <c r="B96" s="8">
        <v>96</v>
      </c>
      <c r="C96" s="32" t="s">
        <v>196</v>
      </c>
      <c r="D96" s="32" t="s">
        <v>14</v>
      </c>
      <c r="E96" s="32" t="s">
        <v>371</v>
      </c>
      <c r="F96" s="32" t="s">
        <v>344</v>
      </c>
      <c r="G96" s="32" t="s">
        <v>32</v>
      </c>
      <c r="H96" s="32" t="s">
        <v>375</v>
      </c>
      <c r="I96" s="33">
        <v>119.2338599</v>
      </c>
      <c r="J96" s="33">
        <v>117.0238883</v>
      </c>
      <c r="K96" s="33">
        <v>113.7397296</v>
      </c>
      <c r="L96" s="33">
        <v>113.0225203</v>
      </c>
      <c r="M96" s="33">
        <v>115.7787277</v>
      </c>
      <c r="N96" s="33">
        <v>114.1300523</v>
      </c>
      <c r="O96" s="33">
        <v>113.0199607</v>
      </c>
      <c r="P96" s="33">
        <v>116.4124128</v>
      </c>
      <c r="Q96" s="33">
        <v>116.51298869999999</v>
      </c>
      <c r="R96" s="33">
        <v>113.8459175</v>
      </c>
      <c r="S96" s="33">
        <v>113.02253</v>
      </c>
      <c r="T96" s="33">
        <v>112.1061156</v>
      </c>
      <c r="U96" s="33">
        <v>109.6400424</v>
      </c>
      <c r="V96" s="33">
        <v>108.54984570000001</v>
      </c>
      <c r="W96" s="33">
        <v>107.90734310000001</v>
      </c>
      <c r="X96" s="33">
        <v>107.6855954</v>
      </c>
      <c r="Y96" s="33">
        <v>108.3089614</v>
      </c>
      <c r="Z96" s="33">
        <v>109.6774369</v>
      </c>
      <c r="AA96" s="33">
        <v>108.0608398</v>
      </c>
      <c r="AB96" s="33">
        <v>105.8228421</v>
      </c>
      <c r="AC96" s="33">
        <v>111.2644131</v>
      </c>
      <c r="AD96" s="33">
        <v>107.986724</v>
      </c>
      <c r="AE96" s="33">
        <v>105.2302334</v>
      </c>
      <c r="AF96" s="33">
        <v>105.3852835</v>
      </c>
      <c r="AG96" s="33">
        <v>105.136054</v>
      </c>
      <c r="AH96" s="33">
        <v>104.3661603</v>
      </c>
    </row>
    <row r="97" spans="1:34" ht="14.5" x14ac:dyDescent="0.35">
      <c r="A97" s="8" t="str">
        <f t="shared" si="1"/>
        <v>ArbeitsproduktivitätFrankreich</v>
      </c>
      <c r="B97" s="8">
        <v>97</v>
      </c>
      <c r="C97" s="32" t="s">
        <v>196</v>
      </c>
      <c r="D97" s="32" t="s">
        <v>0</v>
      </c>
      <c r="E97" s="32" t="s">
        <v>371</v>
      </c>
      <c r="F97" s="32" t="s">
        <v>344</v>
      </c>
      <c r="G97" s="32" t="s">
        <v>32</v>
      </c>
      <c r="H97" s="32" t="s">
        <v>375</v>
      </c>
      <c r="I97" s="33">
        <v>122.77415999999999</v>
      </c>
      <c r="J97" s="33">
        <v>123.0970782</v>
      </c>
      <c r="K97" s="33">
        <v>122.1139033</v>
      </c>
      <c r="L97" s="33">
        <v>118.81248960000001</v>
      </c>
      <c r="M97" s="33">
        <v>117.868926</v>
      </c>
      <c r="N97" s="33">
        <v>120.1896588</v>
      </c>
      <c r="O97" s="33">
        <v>119.1740429</v>
      </c>
      <c r="P97" s="33">
        <v>118.579177</v>
      </c>
      <c r="Q97" s="33">
        <v>117.3168783</v>
      </c>
      <c r="R97" s="33">
        <v>117.9248436</v>
      </c>
      <c r="S97" s="33">
        <v>117.3584506</v>
      </c>
      <c r="T97" s="33">
        <v>116.5671763</v>
      </c>
      <c r="U97" s="33">
        <v>115.44734889999999</v>
      </c>
      <c r="V97" s="33">
        <v>117.05470579999999</v>
      </c>
      <c r="W97" s="33">
        <v>116.3848021</v>
      </c>
      <c r="X97" s="33">
        <v>115.83073950000001</v>
      </c>
      <c r="Y97" s="33">
        <v>115.53205819999999</v>
      </c>
      <c r="Z97" s="33">
        <v>114.7258946</v>
      </c>
      <c r="AA97" s="33">
        <v>115.1844351</v>
      </c>
      <c r="AB97" s="33">
        <v>117.71079520000001</v>
      </c>
      <c r="AC97" s="33">
        <v>115.0646587</v>
      </c>
      <c r="AD97" s="33">
        <v>112.8389044</v>
      </c>
      <c r="AE97" s="33">
        <v>109.52154710000001</v>
      </c>
      <c r="AF97" s="33">
        <v>109.7069406</v>
      </c>
      <c r="AG97" s="33">
        <v>109.66446120000001</v>
      </c>
      <c r="AH97" s="33">
        <v>109.287648</v>
      </c>
    </row>
    <row r="98" spans="1:34" ht="14.5" x14ac:dyDescent="0.35">
      <c r="A98" s="8" t="str">
        <f t="shared" si="1"/>
        <v>ArbeitsproduktivitätGriechenland</v>
      </c>
      <c r="B98" s="8">
        <v>98</v>
      </c>
      <c r="C98" s="32" t="s">
        <v>196</v>
      </c>
      <c r="D98" s="32" t="s">
        <v>6</v>
      </c>
      <c r="E98" s="32" t="s">
        <v>371</v>
      </c>
      <c r="F98" s="32" t="s">
        <v>344</v>
      </c>
      <c r="G98" s="32" t="s">
        <v>32</v>
      </c>
      <c r="H98" s="32" t="s">
        <v>375</v>
      </c>
      <c r="I98" s="33">
        <v>96.712608500000002</v>
      </c>
      <c r="J98" s="33">
        <v>99.666702900000004</v>
      </c>
      <c r="K98" s="33">
        <v>100.5157025</v>
      </c>
      <c r="L98" s="33">
        <v>102.7398613</v>
      </c>
      <c r="M98" s="33">
        <v>102.44120890000001</v>
      </c>
      <c r="N98" s="33">
        <v>99.293408299999996</v>
      </c>
      <c r="O98" s="33">
        <v>102.07420329999999</v>
      </c>
      <c r="P98" s="33">
        <v>98.992702300000005</v>
      </c>
      <c r="Q98" s="33">
        <v>99.154342799999995</v>
      </c>
      <c r="R98" s="33">
        <v>98.417493899999997</v>
      </c>
      <c r="S98" s="33">
        <v>89.010547799999998</v>
      </c>
      <c r="T98" s="33">
        <v>81.550665100000003</v>
      </c>
      <c r="U98" s="33">
        <v>80.553133599999995</v>
      </c>
      <c r="V98" s="33">
        <v>80.841837900000002</v>
      </c>
      <c r="W98" s="33">
        <v>77.8175533</v>
      </c>
      <c r="X98" s="33">
        <v>78.183818900000006</v>
      </c>
      <c r="Y98" s="33">
        <v>73.759766999999997</v>
      </c>
      <c r="Z98" s="33">
        <v>74.185990000000004</v>
      </c>
      <c r="AA98" s="33">
        <v>70.937244699999994</v>
      </c>
      <c r="AB98" s="33">
        <v>69.284359499999994</v>
      </c>
      <c r="AC98" s="33">
        <v>65.819691399999996</v>
      </c>
      <c r="AD98" s="33">
        <v>67.386444400000002</v>
      </c>
      <c r="AE98" s="33">
        <v>70.371461999999994</v>
      </c>
      <c r="AF98" s="33">
        <v>71.204454600000005</v>
      </c>
      <c r="AG98" s="33">
        <v>71.375415099999998</v>
      </c>
      <c r="AH98" s="33">
        <v>71.279720900000001</v>
      </c>
    </row>
    <row r="99" spans="1:34" ht="14.5" x14ac:dyDescent="0.35">
      <c r="A99" s="8" t="str">
        <f t="shared" si="1"/>
        <v>ArbeitsproduktivitätIrland</v>
      </c>
      <c r="B99" s="8">
        <v>99</v>
      </c>
      <c r="C99" s="32" t="s">
        <v>196</v>
      </c>
      <c r="D99" s="32" t="s">
        <v>4</v>
      </c>
      <c r="E99" s="32" t="s">
        <v>371</v>
      </c>
      <c r="F99" s="32" t="s">
        <v>344</v>
      </c>
      <c r="G99" s="32" t="s">
        <v>32</v>
      </c>
      <c r="H99" s="32" t="s">
        <v>375</v>
      </c>
      <c r="I99" s="33">
        <v>128.2856616</v>
      </c>
      <c r="J99" s="33">
        <v>130.9828181</v>
      </c>
      <c r="K99" s="33">
        <v>135.3816909</v>
      </c>
      <c r="L99" s="33">
        <v>136.07808360000001</v>
      </c>
      <c r="M99" s="33">
        <v>136.9832949</v>
      </c>
      <c r="N99" s="33">
        <v>135.6797262</v>
      </c>
      <c r="O99" s="33">
        <v>136.33986970000001</v>
      </c>
      <c r="P99" s="33">
        <v>135.8929933</v>
      </c>
      <c r="Q99" s="33">
        <v>127.1696486</v>
      </c>
      <c r="R99" s="33">
        <v>131.66304890000001</v>
      </c>
      <c r="S99" s="33">
        <v>138.27856629999999</v>
      </c>
      <c r="T99" s="33">
        <v>141.2200733</v>
      </c>
      <c r="U99" s="33">
        <v>143.56579579999999</v>
      </c>
      <c r="V99" s="33">
        <v>139.48401010000001</v>
      </c>
      <c r="W99" s="33">
        <v>143.75334939999999</v>
      </c>
      <c r="X99" s="33">
        <v>184.9632881</v>
      </c>
      <c r="Y99" s="33">
        <v>177.27142749999999</v>
      </c>
      <c r="Z99" s="33">
        <v>184.00199090000001</v>
      </c>
      <c r="AA99" s="33">
        <v>190.5052742</v>
      </c>
      <c r="AB99" s="33">
        <v>188.0349028</v>
      </c>
      <c r="AC99" s="33">
        <v>210.24263389999999</v>
      </c>
      <c r="AD99" s="33">
        <v>217.07827979999999</v>
      </c>
      <c r="AE99" s="33">
        <v>223.34978150000001</v>
      </c>
      <c r="AF99" s="33">
        <v>214.7139597</v>
      </c>
      <c r="AG99" s="33">
        <v>216.13902770000001</v>
      </c>
      <c r="AH99" s="33">
        <v>217.6930524</v>
      </c>
    </row>
    <row r="100" spans="1:34" ht="14.5" x14ac:dyDescent="0.35">
      <c r="A100" s="8" t="str">
        <f t="shared" si="1"/>
        <v>ArbeitsproduktivitätItalien</v>
      </c>
      <c r="B100" s="8">
        <v>100</v>
      </c>
      <c r="C100" s="32" t="s">
        <v>196</v>
      </c>
      <c r="D100" s="32" t="s">
        <v>3</v>
      </c>
      <c r="E100" s="32" t="s">
        <v>371</v>
      </c>
      <c r="F100" s="32" t="s">
        <v>344</v>
      </c>
      <c r="G100" s="32" t="s">
        <v>32</v>
      </c>
      <c r="H100" s="32" t="s">
        <v>375</v>
      </c>
      <c r="I100" s="33">
        <v>132.39827700000001</v>
      </c>
      <c r="J100" s="33">
        <v>128.91948249999999</v>
      </c>
      <c r="K100" s="33">
        <v>124.14906000000001</v>
      </c>
      <c r="L100" s="33">
        <v>122.168685</v>
      </c>
      <c r="M100" s="33">
        <v>118.2803507</v>
      </c>
      <c r="N100" s="33">
        <v>116.9984527</v>
      </c>
      <c r="O100" s="33">
        <v>115.88704269999999</v>
      </c>
      <c r="P100" s="33">
        <v>115.5375836</v>
      </c>
      <c r="Q100" s="33">
        <v>116.08408110000001</v>
      </c>
      <c r="R100" s="33">
        <v>115.5527931</v>
      </c>
      <c r="S100" s="33">
        <v>113.4841069</v>
      </c>
      <c r="T100" s="33">
        <v>112.7050213</v>
      </c>
      <c r="U100" s="33">
        <v>111.0155286</v>
      </c>
      <c r="V100" s="33">
        <v>109.65569499999999</v>
      </c>
      <c r="W100" s="33">
        <v>107.9516436</v>
      </c>
      <c r="X100" s="33">
        <v>106.6787964</v>
      </c>
      <c r="Y100" s="33">
        <v>108.3267671</v>
      </c>
      <c r="Z100" s="33">
        <v>107.37263249999999</v>
      </c>
      <c r="AA100" s="33">
        <v>106.3599239</v>
      </c>
      <c r="AB100" s="33">
        <v>105.7207166</v>
      </c>
      <c r="AC100" s="33">
        <v>103.2574831</v>
      </c>
      <c r="AD100" s="33">
        <v>106.120955</v>
      </c>
      <c r="AE100" s="33">
        <v>106.2852413</v>
      </c>
      <c r="AF100" s="33">
        <v>106.1877235</v>
      </c>
      <c r="AG100" s="33">
        <v>105.79238580000001</v>
      </c>
      <c r="AH100" s="33">
        <v>105.28752660000001</v>
      </c>
    </row>
    <row r="101" spans="1:34" ht="14.5" x14ac:dyDescent="0.35">
      <c r="A101" s="8" t="str">
        <f t="shared" si="1"/>
        <v>ArbeitsproduktivitätKroatien</v>
      </c>
      <c r="B101" s="8">
        <v>101</v>
      </c>
      <c r="C101" s="32" t="s">
        <v>196</v>
      </c>
      <c r="D101" s="32" t="s">
        <v>27</v>
      </c>
      <c r="E101" s="32" t="s">
        <v>371</v>
      </c>
      <c r="F101" s="32" t="s">
        <v>344</v>
      </c>
      <c r="G101" s="32" t="s">
        <v>32</v>
      </c>
      <c r="H101" s="32" t="s">
        <v>375</v>
      </c>
      <c r="I101" s="33">
        <v>60.8549942</v>
      </c>
      <c r="J101" s="33">
        <v>61.735277099999998</v>
      </c>
      <c r="K101" s="33">
        <v>64.149638899999999</v>
      </c>
      <c r="L101" s="33">
        <v>65.750125400000002</v>
      </c>
      <c r="M101" s="33">
        <v>66.950853899999998</v>
      </c>
      <c r="N101" s="33">
        <v>67.835326499999994</v>
      </c>
      <c r="O101" s="33">
        <v>70.239455199999995</v>
      </c>
      <c r="P101" s="33">
        <v>72.172113999999993</v>
      </c>
      <c r="Q101" s="33">
        <v>73.055675399999998</v>
      </c>
      <c r="R101" s="33">
        <v>70.834490299999999</v>
      </c>
      <c r="S101" s="33">
        <v>69.725290799999996</v>
      </c>
      <c r="T101" s="33">
        <v>72.694450900000007</v>
      </c>
      <c r="U101" s="33">
        <v>75.17868</v>
      </c>
      <c r="V101" s="33">
        <v>76.654659899999999</v>
      </c>
      <c r="W101" s="33">
        <v>73.592915000000005</v>
      </c>
      <c r="X101" s="33">
        <v>73.480115100000006</v>
      </c>
      <c r="Y101" s="33">
        <v>75.072605499999995</v>
      </c>
      <c r="Z101" s="33">
        <v>75.190661300000002</v>
      </c>
      <c r="AA101" s="33">
        <v>74.719570300000001</v>
      </c>
      <c r="AB101" s="33">
        <v>74.809907499999994</v>
      </c>
      <c r="AC101" s="33">
        <v>72.231689399999993</v>
      </c>
      <c r="AD101" s="33">
        <v>75.677160499999999</v>
      </c>
      <c r="AE101" s="33">
        <v>79.158817999999997</v>
      </c>
      <c r="AF101" s="33">
        <v>79.789873</v>
      </c>
      <c r="AG101" s="33">
        <v>80.113329399999998</v>
      </c>
      <c r="AH101" s="33">
        <v>80.362263100000007</v>
      </c>
    </row>
    <row r="102" spans="1:34" ht="14.5" x14ac:dyDescent="0.35">
      <c r="A102" s="8" t="str">
        <f t="shared" si="1"/>
        <v>ArbeitsproduktivitätLettland</v>
      </c>
      <c r="B102" s="8">
        <v>102</v>
      </c>
      <c r="C102" s="32" t="s">
        <v>196</v>
      </c>
      <c r="D102" s="32" t="s">
        <v>19</v>
      </c>
      <c r="E102" s="32" t="s">
        <v>371</v>
      </c>
      <c r="F102" s="32" t="s">
        <v>344</v>
      </c>
      <c r="G102" s="32" t="s">
        <v>32</v>
      </c>
      <c r="H102" s="32" t="s">
        <v>375</v>
      </c>
      <c r="I102" s="33">
        <v>40.755966600000001</v>
      </c>
      <c r="J102" s="33">
        <v>42.680128400000001</v>
      </c>
      <c r="K102" s="33">
        <v>44.208978199999997</v>
      </c>
      <c r="L102" s="33">
        <v>46.709179900000002</v>
      </c>
      <c r="M102" s="33">
        <v>48.914866699999997</v>
      </c>
      <c r="N102" s="33">
        <v>52.771801799999999</v>
      </c>
      <c r="O102" s="33">
        <v>52.689756699999997</v>
      </c>
      <c r="P102" s="33">
        <v>55.257088400000001</v>
      </c>
      <c r="Q102" s="33">
        <v>56.902452500000003</v>
      </c>
      <c r="R102" s="33">
        <v>56.861162999999998</v>
      </c>
      <c r="S102" s="33">
        <v>59.420310200000003</v>
      </c>
      <c r="T102" s="33">
        <v>59.674166200000002</v>
      </c>
      <c r="U102" s="33">
        <v>63.148397899999999</v>
      </c>
      <c r="V102" s="33">
        <v>62.561930199999999</v>
      </c>
      <c r="W102" s="33">
        <v>64.730793399999996</v>
      </c>
      <c r="X102" s="33">
        <v>64.832319699999999</v>
      </c>
      <c r="Y102" s="33">
        <v>65.696342900000005</v>
      </c>
      <c r="Z102" s="33">
        <v>67.402153400000003</v>
      </c>
      <c r="AA102" s="33">
        <v>68.698762099999996</v>
      </c>
      <c r="AB102" s="33">
        <v>68.925065399999994</v>
      </c>
      <c r="AC102" s="33">
        <v>71.444188100000005</v>
      </c>
      <c r="AD102" s="33">
        <v>72.795236900000006</v>
      </c>
      <c r="AE102" s="33">
        <v>74.569112000000004</v>
      </c>
      <c r="AF102" s="33">
        <v>74.318631499999995</v>
      </c>
      <c r="AG102" s="33">
        <v>75.263334900000004</v>
      </c>
      <c r="AH102" s="33">
        <v>76.291009599999995</v>
      </c>
    </row>
    <row r="103" spans="1:34" ht="14.5" x14ac:dyDescent="0.35">
      <c r="A103" s="8" t="str">
        <f t="shared" si="1"/>
        <v>ArbeitsproduktivitätLitauen</v>
      </c>
      <c r="B103" s="8">
        <v>103</v>
      </c>
      <c r="C103" s="32" t="s">
        <v>196</v>
      </c>
      <c r="D103" s="32" t="s">
        <v>20</v>
      </c>
      <c r="E103" s="32" t="s">
        <v>371</v>
      </c>
      <c r="F103" s="32" t="s">
        <v>344</v>
      </c>
      <c r="G103" s="32" t="s">
        <v>32</v>
      </c>
      <c r="H103" s="32" t="s">
        <v>375</v>
      </c>
      <c r="I103" s="33">
        <v>41.769485299999999</v>
      </c>
      <c r="J103" s="33">
        <v>46.101008100000001</v>
      </c>
      <c r="K103" s="33">
        <v>46.758634800000003</v>
      </c>
      <c r="L103" s="33">
        <v>51.110420099999999</v>
      </c>
      <c r="M103" s="33">
        <v>52.745689200000001</v>
      </c>
      <c r="N103" s="33">
        <v>55.684509599999998</v>
      </c>
      <c r="O103" s="33">
        <v>58.379508199999997</v>
      </c>
      <c r="P103" s="33">
        <v>62.507542999999998</v>
      </c>
      <c r="Q103" s="33">
        <v>65.393013400000001</v>
      </c>
      <c r="R103" s="33">
        <v>61.255583000000001</v>
      </c>
      <c r="S103" s="33">
        <v>67.296452099999996</v>
      </c>
      <c r="T103" s="33">
        <v>71.156679299999993</v>
      </c>
      <c r="U103" s="33">
        <v>73.096992099999994</v>
      </c>
      <c r="V103" s="33">
        <v>74.391656499999996</v>
      </c>
      <c r="W103" s="33">
        <v>74.665878500000005</v>
      </c>
      <c r="X103" s="33">
        <v>72.880754400000001</v>
      </c>
      <c r="Y103" s="33">
        <v>71.903204599999995</v>
      </c>
      <c r="Z103" s="33">
        <v>75.186945199999997</v>
      </c>
      <c r="AA103" s="33">
        <v>76.602739999999997</v>
      </c>
      <c r="AB103" s="33">
        <v>79.320647500000007</v>
      </c>
      <c r="AC103" s="33">
        <v>82.615580899999998</v>
      </c>
      <c r="AD103" s="33">
        <v>84.702549300000001</v>
      </c>
      <c r="AE103" s="33">
        <v>83.3034873</v>
      </c>
      <c r="AF103" s="33">
        <v>82.568657099999996</v>
      </c>
      <c r="AG103" s="33">
        <v>83.460738300000003</v>
      </c>
      <c r="AH103" s="33">
        <v>85.293714100000003</v>
      </c>
    </row>
    <row r="104" spans="1:34" ht="14.5" x14ac:dyDescent="0.35">
      <c r="A104" s="8" t="str">
        <f t="shared" si="1"/>
        <v>ArbeitsproduktivitätLuxemburg</v>
      </c>
      <c r="B104" s="8">
        <v>104</v>
      </c>
      <c r="C104" s="32" t="s">
        <v>196</v>
      </c>
      <c r="D104" s="32" t="s">
        <v>10</v>
      </c>
      <c r="E104" s="32" t="s">
        <v>371</v>
      </c>
      <c r="F104" s="32" t="s">
        <v>344</v>
      </c>
      <c r="G104" s="32" t="s">
        <v>32</v>
      </c>
      <c r="H104" s="32" t="s">
        <v>375</v>
      </c>
      <c r="I104" s="33">
        <v>180.19421600000001</v>
      </c>
      <c r="J104" s="33">
        <v>168.28466890000001</v>
      </c>
      <c r="K104" s="33">
        <v>164.72663259999999</v>
      </c>
      <c r="L104" s="33">
        <v>164.3710978</v>
      </c>
      <c r="M104" s="33">
        <v>167.42526140000001</v>
      </c>
      <c r="N104" s="33">
        <v>170.8324246</v>
      </c>
      <c r="O104" s="33">
        <v>179.24252630000001</v>
      </c>
      <c r="P104" s="33">
        <v>179.62188219999999</v>
      </c>
      <c r="Q104" s="33">
        <v>179.40228740000001</v>
      </c>
      <c r="R104" s="33">
        <v>172.90081459999999</v>
      </c>
      <c r="S104" s="33">
        <v>172.18741370000001</v>
      </c>
      <c r="T104" s="33">
        <v>170.7415603</v>
      </c>
      <c r="U104" s="33">
        <v>171.60727180000001</v>
      </c>
      <c r="V104" s="33">
        <v>173.5490058</v>
      </c>
      <c r="W104" s="33">
        <v>177.17223190000001</v>
      </c>
      <c r="X104" s="33">
        <v>176.939628</v>
      </c>
      <c r="Y104" s="33">
        <v>175.72770639999999</v>
      </c>
      <c r="Z104" s="33">
        <v>170.1281511</v>
      </c>
      <c r="AA104" s="33">
        <v>164.1628475</v>
      </c>
      <c r="AB104" s="33">
        <v>157.8133139</v>
      </c>
      <c r="AC104" s="33">
        <v>160.54776290000001</v>
      </c>
      <c r="AD104" s="33">
        <v>164.878298</v>
      </c>
      <c r="AE104" s="33">
        <v>160.20034870000001</v>
      </c>
      <c r="AF104" s="33">
        <v>157.17340960000001</v>
      </c>
      <c r="AG104" s="33">
        <v>155.84898559999999</v>
      </c>
      <c r="AH104" s="33">
        <v>154.3514777</v>
      </c>
    </row>
    <row r="105" spans="1:34" ht="14.5" x14ac:dyDescent="0.35">
      <c r="A105" s="8" t="str">
        <f t="shared" si="1"/>
        <v>ArbeitsproduktivitätMalta</v>
      </c>
      <c r="B105" s="8">
        <v>105</v>
      </c>
      <c r="C105" s="32" t="s">
        <v>196</v>
      </c>
      <c r="D105" s="32" t="s">
        <v>16</v>
      </c>
      <c r="E105" s="32" t="s">
        <v>371</v>
      </c>
      <c r="F105" s="32" t="s">
        <v>344</v>
      </c>
      <c r="G105" s="32" t="s">
        <v>32</v>
      </c>
      <c r="H105" s="32" t="s">
        <v>375</v>
      </c>
      <c r="I105" s="33">
        <v>96.733481400000002</v>
      </c>
      <c r="J105" s="33">
        <v>92.553591699999998</v>
      </c>
      <c r="K105" s="33">
        <v>93.913914700000007</v>
      </c>
      <c r="L105" s="33">
        <v>99.1446744</v>
      </c>
      <c r="M105" s="33">
        <v>97.872158900000002</v>
      </c>
      <c r="N105" s="33">
        <v>97.778596100000001</v>
      </c>
      <c r="O105" s="33">
        <v>94.516198799999998</v>
      </c>
      <c r="P105" s="33">
        <v>95.155567899999994</v>
      </c>
      <c r="Q105" s="33">
        <v>95.043121299999996</v>
      </c>
      <c r="R105" s="33">
        <v>96.228971900000005</v>
      </c>
      <c r="S105" s="33">
        <v>98.093339499999999</v>
      </c>
      <c r="T105" s="33">
        <v>92.1787238</v>
      </c>
      <c r="U105" s="33">
        <v>92.818452100000002</v>
      </c>
      <c r="V105" s="33">
        <v>92.685172100000003</v>
      </c>
      <c r="W105" s="33">
        <v>92.835081599999995</v>
      </c>
      <c r="X105" s="33">
        <v>97.566762999999995</v>
      </c>
      <c r="Y105" s="33">
        <v>96.455785300000002</v>
      </c>
      <c r="Z105" s="33">
        <v>96.993897799999999</v>
      </c>
      <c r="AA105" s="33">
        <v>96.695014799999996</v>
      </c>
      <c r="AB105" s="33">
        <v>97.642490199999997</v>
      </c>
      <c r="AC105" s="33">
        <v>90.934222300000002</v>
      </c>
      <c r="AD105" s="33">
        <v>94.022981400000006</v>
      </c>
      <c r="AE105" s="33">
        <v>92.233724100000003</v>
      </c>
      <c r="AF105" s="33">
        <v>92.768186400000005</v>
      </c>
      <c r="AG105" s="33">
        <v>93.373887300000007</v>
      </c>
      <c r="AH105" s="33">
        <v>94.027679599999999</v>
      </c>
    </row>
    <row r="106" spans="1:34" ht="14.5" x14ac:dyDescent="0.35">
      <c r="A106" s="8" t="str">
        <f t="shared" si="1"/>
        <v>ArbeitsproduktivitätNiederlande</v>
      </c>
      <c r="B106" s="8">
        <v>106</v>
      </c>
      <c r="C106" s="32" t="s">
        <v>196</v>
      </c>
      <c r="D106" s="32" t="s">
        <v>1</v>
      </c>
      <c r="E106" s="32" t="s">
        <v>371</v>
      </c>
      <c r="F106" s="32" t="s">
        <v>344</v>
      </c>
      <c r="G106" s="32" t="s">
        <v>32</v>
      </c>
      <c r="H106" s="32" t="s">
        <v>375</v>
      </c>
      <c r="I106" s="33">
        <v>122.377346</v>
      </c>
      <c r="J106" s="33">
        <v>120.6027966</v>
      </c>
      <c r="K106" s="33">
        <v>119.3331756</v>
      </c>
      <c r="L106" s="33">
        <v>116.9470733</v>
      </c>
      <c r="M106" s="33">
        <v>118.999764</v>
      </c>
      <c r="N106" s="33">
        <v>120.8825933</v>
      </c>
      <c r="O106" s="33">
        <v>120.7716238</v>
      </c>
      <c r="P106" s="33">
        <v>120.2374872</v>
      </c>
      <c r="Q106" s="33">
        <v>120.6325508</v>
      </c>
      <c r="R106" s="33">
        <v>117.4459545</v>
      </c>
      <c r="S106" s="33">
        <v>115.0458835</v>
      </c>
      <c r="T106" s="33">
        <v>113.2129011</v>
      </c>
      <c r="U106" s="33">
        <v>113.51054499999999</v>
      </c>
      <c r="V106" s="33">
        <v>115.6104105</v>
      </c>
      <c r="W106" s="33">
        <v>113.72750569999999</v>
      </c>
      <c r="X106" s="33">
        <v>112.8778863</v>
      </c>
      <c r="Y106" s="33">
        <v>110.7262612</v>
      </c>
      <c r="Z106" s="33">
        <v>110.5133927</v>
      </c>
      <c r="AA106" s="33">
        <v>109.9133394</v>
      </c>
      <c r="AB106" s="33">
        <v>106.96394840000001</v>
      </c>
      <c r="AC106" s="33">
        <v>109.3827852</v>
      </c>
      <c r="AD106" s="33">
        <v>109.8385881</v>
      </c>
      <c r="AE106" s="33">
        <v>108.03329069999999</v>
      </c>
      <c r="AF106" s="33">
        <v>107.40177199999999</v>
      </c>
      <c r="AG106" s="33">
        <v>106.9564556</v>
      </c>
      <c r="AH106" s="33">
        <v>106.95581319999999</v>
      </c>
    </row>
    <row r="107" spans="1:34" ht="14.5" x14ac:dyDescent="0.35">
      <c r="A107" s="8" t="str">
        <f t="shared" si="1"/>
        <v>ArbeitsproduktivitätÖsterreich</v>
      </c>
      <c r="B107" s="8">
        <v>107</v>
      </c>
      <c r="C107" s="32" t="s">
        <v>196</v>
      </c>
      <c r="D107" s="32" t="s">
        <v>56</v>
      </c>
      <c r="E107" s="32" t="s">
        <v>371</v>
      </c>
      <c r="F107" s="32" t="s">
        <v>344</v>
      </c>
      <c r="G107" s="32" t="s">
        <v>32</v>
      </c>
      <c r="H107" s="32" t="s">
        <v>375</v>
      </c>
      <c r="I107" s="33">
        <v>123.9626671</v>
      </c>
      <c r="J107" s="33">
        <v>119.71104699999999</v>
      </c>
      <c r="K107" s="33">
        <v>120.56049950000001</v>
      </c>
      <c r="L107" s="33">
        <v>121.4118587</v>
      </c>
      <c r="M107" s="33">
        <v>121.95589409999999</v>
      </c>
      <c r="N107" s="33">
        <v>122.1283083</v>
      </c>
      <c r="O107" s="33">
        <v>121.3035684</v>
      </c>
      <c r="P107" s="33">
        <v>119.44335239999999</v>
      </c>
      <c r="Q107" s="33">
        <v>118.445956</v>
      </c>
      <c r="R107" s="33">
        <v>118.2960841</v>
      </c>
      <c r="S107" s="33">
        <v>115.6917741</v>
      </c>
      <c r="T107" s="33">
        <v>115.5094898</v>
      </c>
      <c r="U107" s="33">
        <v>117.94800600000001</v>
      </c>
      <c r="V107" s="33">
        <v>117.49980050000001</v>
      </c>
      <c r="W107" s="33">
        <v>117.0001989</v>
      </c>
      <c r="X107" s="33">
        <v>117.36869470000001</v>
      </c>
      <c r="Y107" s="33">
        <v>117.8973548</v>
      </c>
      <c r="Z107" s="33">
        <v>115.8168204</v>
      </c>
      <c r="AA107" s="33">
        <v>116.4149058</v>
      </c>
      <c r="AB107" s="33">
        <v>115.21859480000001</v>
      </c>
      <c r="AC107" s="33">
        <v>114.8915576</v>
      </c>
      <c r="AD107" s="33">
        <v>111.7225657</v>
      </c>
      <c r="AE107" s="33">
        <v>114.894727</v>
      </c>
      <c r="AF107" s="33">
        <v>113.9711789</v>
      </c>
      <c r="AG107" s="33">
        <v>113.35748700000001</v>
      </c>
      <c r="AH107" s="33">
        <v>112.4950529</v>
      </c>
    </row>
    <row r="108" spans="1:34" ht="14.5" x14ac:dyDescent="0.35">
      <c r="A108" s="8" t="str">
        <f t="shared" si="1"/>
        <v>ArbeitsproduktivitätPolen</v>
      </c>
      <c r="B108" s="8">
        <v>108</v>
      </c>
      <c r="C108" s="32" t="s">
        <v>196</v>
      </c>
      <c r="D108" s="32" t="s">
        <v>21</v>
      </c>
      <c r="E108" s="32" t="s">
        <v>371</v>
      </c>
      <c r="F108" s="32" t="s">
        <v>344</v>
      </c>
      <c r="G108" s="32" t="s">
        <v>32</v>
      </c>
      <c r="H108" s="32" t="s">
        <v>375</v>
      </c>
      <c r="I108" s="33">
        <v>55.6294015</v>
      </c>
      <c r="J108" s="33">
        <v>56.787312900000003</v>
      </c>
      <c r="K108" s="33">
        <v>59.2607936</v>
      </c>
      <c r="L108" s="33">
        <v>61.028624100000002</v>
      </c>
      <c r="M108" s="33">
        <v>62.656923800000001</v>
      </c>
      <c r="N108" s="33">
        <v>61.9474716</v>
      </c>
      <c r="O108" s="33">
        <v>61.164671499999997</v>
      </c>
      <c r="P108" s="33">
        <v>61.928068000000003</v>
      </c>
      <c r="Q108" s="33">
        <v>62.487946899999997</v>
      </c>
      <c r="R108" s="33">
        <v>65.522939600000001</v>
      </c>
      <c r="S108" s="33">
        <v>69.777249299999994</v>
      </c>
      <c r="T108" s="33">
        <v>71.906907700000005</v>
      </c>
      <c r="U108" s="33">
        <v>73.482017400000004</v>
      </c>
      <c r="V108" s="33">
        <v>72.994909100000001</v>
      </c>
      <c r="W108" s="33">
        <v>73.105102299999999</v>
      </c>
      <c r="X108" s="33">
        <v>74.461239899999995</v>
      </c>
      <c r="Y108" s="33">
        <v>73.8668069</v>
      </c>
      <c r="Z108" s="33">
        <v>74.772059900000002</v>
      </c>
      <c r="AA108" s="33">
        <v>76.943336000000002</v>
      </c>
      <c r="AB108" s="33">
        <v>79.8157724</v>
      </c>
      <c r="AC108" s="33">
        <v>82.009090499999999</v>
      </c>
      <c r="AD108" s="33">
        <v>81.501588900000002</v>
      </c>
      <c r="AE108" s="33">
        <v>84.198398900000001</v>
      </c>
      <c r="AF108" s="33">
        <v>84.403543400000004</v>
      </c>
      <c r="AG108" s="33">
        <v>85.668229299999993</v>
      </c>
      <c r="AH108" s="33">
        <v>86.843451400000006</v>
      </c>
    </row>
    <row r="109" spans="1:34" ht="14.5" x14ac:dyDescent="0.35">
      <c r="A109" s="8" t="str">
        <f t="shared" si="1"/>
        <v>ArbeitsproduktivitätPortugal</v>
      </c>
      <c r="B109" s="8">
        <v>109</v>
      </c>
      <c r="C109" s="32" t="s">
        <v>196</v>
      </c>
      <c r="D109" s="32" t="s">
        <v>7</v>
      </c>
      <c r="E109" s="32" t="s">
        <v>371</v>
      </c>
      <c r="F109" s="32" t="s">
        <v>344</v>
      </c>
      <c r="G109" s="32" t="s">
        <v>32</v>
      </c>
      <c r="H109" s="32" t="s">
        <v>375</v>
      </c>
      <c r="I109" s="33">
        <v>76.196391700000007</v>
      </c>
      <c r="J109" s="33">
        <v>74.750598999999994</v>
      </c>
      <c r="K109" s="33">
        <v>74.455051600000004</v>
      </c>
      <c r="L109" s="33">
        <v>75.627533999999997</v>
      </c>
      <c r="M109" s="33">
        <v>75.185882100000001</v>
      </c>
      <c r="N109" s="33">
        <v>77.741667199999995</v>
      </c>
      <c r="O109" s="33">
        <v>78.775319699999997</v>
      </c>
      <c r="P109" s="33">
        <v>78.541111999999998</v>
      </c>
      <c r="Q109" s="33">
        <v>78.072287900000006</v>
      </c>
      <c r="R109" s="33">
        <v>79.751946700000005</v>
      </c>
      <c r="S109" s="33">
        <v>79.850862199999995</v>
      </c>
      <c r="T109" s="33">
        <v>76.250661699999995</v>
      </c>
      <c r="U109" s="33">
        <v>76.845999599999999</v>
      </c>
      <c r="V109" s="33">
        <v>80.096200100000004</v>
      </c>
      <c r="W109" s="33">
        <v>79.163119199999997</v>
      </c>
      <c r="X109" s="33">
        <v>78.360859500000004</v>
      </c>
      <c r="Y109" s="33">
        <v>78.048870899999997</v>
      </c>
      <c r="Z109" s="33">
        <v>75.996064399999995</v>
      </c>
      <c r="AA109" s="33">
        <v>75.856322700000007</v>
      </c>
      <c r="AB109" s="33">
        <v>76.352936999999997</v>
      </c>
      <c r="AC109" s="33">
        <v>74.339477000000002</v>
      </c>
      <c r="AD109" s="33">
        <v>72.853005400000001</v>
      </c>
      <c r="AE109" s="33">
        <v>75.690337799999995</v>
      </c>
      <c r="AF109" s="33">
        <v>76.876633299999995</v>
      </c>
      <c r="AG109" s="33">
        <v>76.685385699999998</v>
      </c>
      <c r="AH109" s="33">
        <v>76.535941600000001</v>
      </c>
    </row>
    <row r="110" spans="1:34" ht="14.5" x14ac:dyDescent="0.35">
      <c r="A110" s="8" t="str">
        <f t="shared" si="1"/>
        <v>ArbeitsproduktivitätRumänien</v>
      </c>
      <c r="B110" s="8">
        <v>110</v>
      </c>
      <c r="C110" s="32" t="s">
        <v>196</v>
      </c>
      <c r="D110" s="32" t="s">
        <v>100</v>
      </c>
      <c r="E110" s="32" t="s">
        <v>371</v>
      </c>
      <c r="F110" s="32" t="s">
        <v>344</v>
      </c>
      <c r="G110" s="32" t="s">
        <v>32</v>
      </c>
      <c r="H110" s="32" t="s">
        <v>375</v>
      </c>
      <c r="I110" s="33">
        <v>24.099262599999999</v>
      </c>
      <c r="J110" s="33">
        <v>25.657188999999999</v>
      </c>
      <c r="K110" s="33">
        <v>29.388171</v>
      </c>
      <c r="L110" s="33">
        <v>30.145774599999999</v>
      </c>
      <c r="M110" s="33">
        <v>35.495575500000001</v>
      </c>
      <c r="N110" s="33">
        <v>36.696500100000002</v>
      </c>
      <c r="O110" s="33">
        <v>40.1963875</v>
      </c>
      <c r="P110" s="33">
        <v>44.182586000000001</v>
      </c>
      <c r="Q110" s="33">
        <v>51.879540900000002</v>
      </c>
      <c r="R110" s="33">
        <v>52.948315200000003</v>
      </c>
      <c r="S110" s="33">
        <v>54.3511144</v>
      </c>
      <c r="T110" s="33">
        <v>57.284887400000002</v>
      </c>
      <c r="U110" s="33">
        <v>58.2060551</v>
      </c>
      <c r="V110" s="33">
        <v>55.987658600000003</v>
      </c>
      <c r="W110" s="33">
        <v>56.850941599999999</v>
      </c>
      <c r="X110" s="33">
        <v>58.658064500000002</v>
      </c>
      <c r="Y110" s="33">
        <v>62.129438100000002</v>
      </c>
      <c r="Z110" s="33">
        <v>65.571050200000002</v>
      </c>
      <c r="AA110" s="33">
        <v>69.170067200000005</v>
      </c>
      <c r="AB110" s="33">
        <v>72.993411800000004</v>
      </c>
      <c r="AC110" s="33">
        <v>76.162975900000006</v>
      </c>
      <c r="AD110" s="33">
        <v>77.256316100000006</v>
      </c>
      <c r="AE110" s="33">
        <v>80.275715399999996</v>
      </c>
      <c r="AF110" s="33">
        <v>82.440261199999995</v>
      </c>
      <c r="AG110" s="33">
        <v>84.141290600000005</v>
      </c>
      <c r="AH110" s="33">
        <v>85.781071299999994</v>
      </c>
    </row>
    <row r="111" spans="1:34" ht="14.5" x14ac:dyDescent="0.35">
      <c r="A111" s="8" t="str">
        <f t="shared" si="1"/>
        <v>ArbeitsproduktivitätSchweden</v>
      </c>
      <c r="B111" s="8">
        <v>111</v>
      </c>
      <c r="C111" s="32" t="s">
        <v>196</v>
      </c>
      <c r="D111" s="32" t="s">
        <v>13</v>
      </c>
      <c r="E111" s="32" t="s">
        <v>371</v>
      </c>
      <c r="F111" s="32" t="s">
        <v>344</v>
      </c>
      <c r="G111" s="32" t="s">
        <v>32</v>
      </c>
      <c r="H111" s="32" t="s">
        <v>375</v>
      </c>
      <c r="I111" s="33">
        <v>122.2078001</v>
      </c>
      <c r="J111" s="33">
        <v>116.20663450000001</v>
      </c>
      <c r="K111" s="33">
        <v>114.8583433</v>
      </c>
      <c r="L111" s="33">
        <v>116.6982531</v>
      </c>
      <c r="M111" s="33">
        <v>120.0315674</v>
      </c>
      <c r="N111" s="33">
        <v>118.23245</v>
      </c>
      <c r="O111" s="33">
        <v>120.278881</v>
      </c>
      <c r="P111" s="33">
        <v>122.5552943</v>
      </c>
      <c r="Q111" s="33">
        <v>121.5644077</v>
      </c>
      <c r="R111" s="33">
        <v>119.6938085</v>
      </c>
      <c r="S111" s="33">
        <v>120.4028773</v>
      </c>
      <c r="T111" s="33">
        <v>119.6385923</v>
      </c>
      <c r="U111" s="33">
        <v>119.7462304</v>
      </c>
      <c r="V111" s="33">
        <v>117.4645575</v>
      </c>
      <c r="W111" s="33">
        <v>116.7535891</v>
      </c>
      <c r="X111" s="33">
        <v>118.1732647</v>
      </c>
      <c r="Y111" s="33">
        <v>114.97058939999999</v>
      </c>
      <c r="Z111" s="33">
        <v>112.9809558</v>
      </c>
      <c r="AA111" s="33">
        <v>112.1581273</v>
      </c>
      <c r="AB111" s="33">
        <v>112.7469579</v>
      </c>
      <c r="AC111" s="33">
        <v>116.79854349999999</v>
      </c>
      <c r="AD111" s="33">
        <v>118.0899443</v>
      </c>
      <c r="AE111" s="33">
        <v>115.05480489999999</v>
      </c>
      <c r="AF111" s="33">
        <v>113.1279205</v>
      </c>
      <c r="AG111" s="33">
        <v>112.357293</v>
      </c>
      <c r="AH111" s="33">
        <v>111.8962133</v>
      </c>
    </row>
    <row r="112" spans="1:34" ht="14.5" x14ac:dyDescent="0.35">
      <c r="A112" s="8" t="str">
        <f t="shared" si="1"/>
        <v>ArbeitsproduktivitätSlowakei</v>
      </c>
      <c r="B112" s="8">
        <v>112</v>
      </c>
      <c r="C112" s="32" t="s">
        <v>196</v>
      </c>
      <c r="D112" s="32" t="s">
        <v>23</v>
      </c>
      <c r="E112" s="32" t="s">
        <v>371</v>
      </c>
      <c r="F112" s="32" t="s">
        <v>344</v>
      </c>
      <c r="G112" s="32" t="s">
        <v>32</v>
      </c>
      <c r="H112" s="32" t="s">
        <v>375</v>
      </c>
      <c r="I112" s="33">
        <v>59.881560299999997</v>
      </c>
      <c r="J112" s="33">
        <v>62.002878099999997</v>
      </c>
      <c r="K112" s="33">
        <v>63.478708099999999</v>
      </c>
      <c r="L112" s="33">
        <v>65.410284799999999</v>
      </c>
      <c r="M112" s="33">
        <v>67.285563300000007</v>
      </c>
      <c r="N112" s="33">
        <v>70.266808299999994</v>
      </c>
      <c r="O112" s="33">
        <v>73.155976999999993</v>
      </c>
      <c r="P112" s="33">
        <v>76.774650399999999</v>
      </c>
      <c r="Q112" s="33">
        <v>80.009083000000004</v>
      </c>
      <c r="R112" s="33">
        <v>79.532057199999997</v>
      </c>
      <c r="S112" s="33">
        <v>85.179208000000003</v>
      </c>
      <c r="T112" s="33">
        <v>82.7274022</v>
      </c>
      <c r="U112" s="33">
        <v>83.672548000000006</v>
      </c>
      <c r="V112" s="33">
        <v>84.418596699999995</v>
      </c>
      <c r="W112" s="33">
        <v>84.555572799999993</v>
      </c>
      <c r="X112" s="33">
        <v>83.915300299999998</v>
      </c>
      <c r="Y112" s="33">
        <v>77.372844499999999</v>
      </c>
      <c r="Z112" s="33">
        <v>74.108514200000002</v>
      </c>
      <c r="AA112" s="33">
        <v>73.273551100000006</v>
      </c>
      <c r="AB112" s="33">
        <v>73.549134800000004</v>
      </c>
      <c r="AC112" s="33">
        <v>75.266126200000002</v>
      </c>
      <c r="AD112" s="33">
        <v>74.815910700000003</v>
      </c>
      <c r="AE112" s="33">
        <v>73.319019800000007</v>
      </c>
      <c r="AF112" s="33">
        <v>74.093969400000006</v>
      </c>
      <c r="AG112" s="33">
        <v>74.564472899999998</v>
      </c>
      <c r="AH112" s="33">
        <v>74.9007735</v>
      </c>
    </row>
    <row r="113" spans="1:34" ht="14.5" x14ac:dyDescent="0.35">
      <c r="A113" s="8" t="str">
        <f t="shared" si="1"/>
        <v>ArbeitsproduktivitätSlowenien</v>
      </c>
      <c r="B113" s="8">
        <v>113</v>
      </c>
      <c r="C113" s="32" t="s">
        <v>196</v>
      </c>
      <c r="D113" s="32" t="s">
        <v>26</v>
      </c>
      <c r="E113" s="32" t="s">
        <v>371</v>
      </c>
      <c r="F113" s="32" t="s">
        <v>344</v>
      </c>
      <c r="G113" s="32" t="s">
        <v>32</v>
      </c>
      <c r="H113" s="32" t="s">
        <v>375</v>
      </c>
      <c r="I113" s="33">
        <v>77.4125619</v>
      </c>
      <c r="J113" s="33">
        <v>77.763040799999999</v>
      </c>
      <c r="K113" s="33">
        <v>78.099885</v>
      </c>
      <c r="L113" s="33">
        <v>80.000518400000004</v>
      </c>
      <c r="M113" s="33">
        <v>82.259531199999998</v>
      </c>
      <c r="N113" s="33">
        <v>84.252489499999996</v>
      </c>
      <c r="O113" s="33">
        <v>83.891888699999996</v>
      </c>
      <c r="P113" s="33">
        <v>83.523993399999995</v>
      </c>
      <c r="Q113" s="33">
        <v>84.253151399999993</v>
      </c>
      <c r="R113" s="33">
        <v>80.445991699999993</v>
      </c>
      <c r="S113" s="33">
        <v>79.849153700000002</v>
      </c>
      <c r="T113" s="33">
        <v>80.803438999999997</v>
      </c>
      <c r="U113" s="33">
        <v>80.642932299999998</v>
      </c>
      <c r="V113" s="33">
        <v>81.206407600000006</v>
      </c>
      <c r="W113" s="33">
        <v>81.648029800000003</v>
      </c>
      <c r="X113" s="33">
        <v>80.701815800000006</v>
      </c>
      <c r="Y113" s="33">
        <v>81.074578299999999</v>
      </c>
      <c r="Z113" s="33">
        <v>81.779275799999994</v>
      </c>
      <c r="AA113" s="33">
        <v>82.163309699999999</v>
      </c>
      <c r="AB113" s="33">
        <v>82.926640300000003</v>
      </c>
      <c r="AC113" s="33">
        <v>83.175169600000004</v>
      </c>
      <c r="AD113" s="33">
        <v>83.772653599999998</v>
      </c>
      <c r="AE113" s="33">
        <v>82.448465499999998</v>
      </c>
      <c r="AF113" s="33">
        <v>82.865429500000005</v>
      </c>
      <c r="AG113" s="33">
        <v>82.926178899999996</v>
      </c>
      <c r="AH113" s="33">
        <v>83.3955658</v>
      </c>
    </row>
    <row r="114" spans="1:34" ht="14.5" x14ac:dyDescent="0.35">
      <c r="A114" s="8" t="str">
        <f t="shared" si="1"/>
        <v>ArbeitsproduktivitätSpanien</v>
      </c>
      <c r="B114" s="8">
        <v>114</v>
      </c>
      <c r="C114" s="32" t="s">
        <v>196</v>
      </c>
      <c r="D114" s="32" t="s">
        <v>8</v>
      </c>
      <c r="E114" s="32" t="s">
        <v>371</v>
      </c>
      <c r="F114" s="32" t="s">
        <v>344</v>
      </c>
      <c r="G114" s="32" t="s">
        <v>32</v>
      </c>
      <c r="H114" s="32" t="s">
        <v>375</v>
      </c>
      <c r="I114" s="33">
        <v>103.6627848</v>
      </c>
      <c r="J114" s="33">
        <v>103.034391</v>
      </c>
      <c r="K114" s="33">
        <v>103.2889782</v>
      </c>
      <c r="L114" s="33">
        <v>102.4676118</v>
      </c>
      <c r="M114" s="33">
        <v>100.35945820000001</v>
      </c>
      <c r="N114" s="33">
        <v>100.4156194</v>
      </c>
      <c r="O114" s="33">
        <v>102.0652147</v>
      </c>
      <c r="P114" s="33">
        <v>101.6289847</v>
      </c>
      <c r="Q114" s="33">
        <v>101.59230909999999</v>
      </c>
      <c r="R114" s="33">
        <v>105.6331292</v>
      </c>
      <c r="S114" s="33">
        <v>102.09267199999999</v>
      </c>
      <c r="T114" s="33">
        <v>100.9805451</v>
      </c>
      <c r="U114" s="33">
        <v>102.9691629</v>
      </c>
      <c r="V114" s="33">
        <v>103.6644312</v>
      </c>
      <c r="W114" s="33">
        <v>103.57448479999999</v>
      </c>
      <c r="X114" s="33">
        <v>102.3653903</v>
      </c>
      <c r="Y114" s="33">
        <v>102.1070823</v>
      </c>
      <c r="Z114" s="33">
        <v>101.94974980000001</v>
      </c>
      <c r="AA114" s="33">
        <v>99.822015699999994</v>
      </c>
      <c r="AB114" s="33">
        <v>98.501617100000004</v>
      </c>
      <c r="AC114" s="33">
        <v>92.876412000000002</v>
      </c>
      <c r="AD114" s="33">
        <v>93.030158799999995</v>
      </c>
      <c r="AE114" s="33">
        <v>94.631222500000007</v>
      </c>
      <c r="AF114" s="33">
        <v>95.377334899999994</v>
      </c>
      <c r="AG114" s="33">
        <v>94.862586100000001</v>
      </c>
      <c r="AH114" s="33">
        <v>94.2868852</v>
      </c>
    </row>
    <row r="115" spans="1:34" ht="14.5" x14ac:dyDescent="0.35">
      <c r="A115" s="8" t="str">
        <f t="shared" si="1"/>
        <v>ArbeitsproduktivitätTschechische Republik</v>
      </c>
      <c r="B115" s="8">
        <v>115</v>
      </c>
      <c r="C115" s="32" t="s">
        <v>196</v>
      </c>
      <c r="D115" s="32" t="s">
        <v>22</v>
      </c>
      <c r="E115" s="32" t="s">
        <v>371</v>
      </c>
      <c r="F115" s="32" t="s">
        <v>344</v>
      </c>
      <c r="G115" s="32" t="s">
        <v>32</v>
      </c>
      <c r="H115" s="32" t="s">
        <v>375</v>
      </c>
      <c r="I115" s="33">
        <v>67.766546300000002</v>
      </c>
      <c r="J115" s="33">
        <v>70.404106100000007</v>
      </c>
      <c r="K115" s="33">
        <v>68.991941199999999</v>
      </c>
      <c r="L115" s="33">
        <v>72.813037100000003</v>
      </c>
      <c r="M115" s="33">
        <v>74.743822499999993</v>
      </c>
      <c r="N115" s="33">
        <v>75.250988699999994</v>
      </c>
      <c r="O115" s="33">
        <v>75.367127800000006</v>
      </c>
      <c r="P115" s="33">
        <v>77.874342100000007</v>
      </c>
      <c r="Q115" s="33">
        <v>78.6387857</v>
      </c>
      <c r="R115" s="33">
        <v>79.968843800000002</v>
      </c>
      <c r="S115" s="33">
        <v>77.930429599999997</v>
      </c>
      <c r="T115" s="33">
        <v>77.783892499999993</v>
      </c>
      <c r="U115" s="33">
        <v>76.891392100000004</v>
      </c>
      <c r="V115" s="33">
        <v>77.812150599999995</v>
      </c>
      <c r="W115" s="33">
        <v>80.021300600000004</v>
      </c>
      <c r="X115" s="33">
        <v>80.518581800000007</v>
      </c>
      <c r="Y115" s="33">
        <v>80.568623400000007</v>
      </c>
      <c r="Z115" s="33">
        <v>82.506825699999993</v>
      </c>
      <c r="AA115" s="33">
        <v>83.784015400000001</v>
      </c>
      <c r="AB115" s="33">
        <v>85.6405764</v>
      </c>
      <c r="AC115" s="33">
        <v>86.247767199999998</v>
      </c>
      <c r="AD115" s="33">
        <v>84.946059399999996</v>
      </c>
      <c r="AE115" s="33">
        <v>84.454953900000007</v>
      </c>
      <c r="AF115" s="33">
        <v>83.932892899999999</v>
      </c>
      <c r="AG115" s="33">
        <v>84.0908017</v>
      </c>
      <c r="AH115" s="33">
        <v>85.040569700000006</v>
      </c>
    </row>
    <row r="116" spans="1:34" ht="14.5" x14ac:dyDescent="0.35">
      <c r="A116" s="8" t="str">
        <f t="shared" si="1"/>
        <v>ArbeitsproduktivitätUngarn</v>
      </c>
      <c r="B116" s="8">
        <v>116</v>
      </c>
      <c r="C116" s="32" t="s">
        <v>196</v>
      </c>
      <c r="D116" s="32" t="s">
        <v>24</v>
      </c>
      <c r="E116" s="32" t="s">
        <v>371</v>
      </c>
      <c r="F116" s="32" t="s">
        <v>344</v>
      </c>
      <c r="G116" s="32" t="s">
        <v>32</v>
      </c>
      <c r="H116" s="32" t="s">
        <v>375</v>
      </c>
      <c r="I116" s="33">
        <v>58.161346199999997</v>
      </c>
      <c r="J116" s="33">
        <v>61.841076899999997</v>
      </c>
      <c r="K116" s="33">
        <v>64.786983500000005</v>
      </c>
      <c r="L116" s="33">
        <v>66.074369300000001</v>
      </c>
      <c r="M116" s="33">
        <v>66.964988099999999</v>
      </c>
      <c r="N116" s="33">
        <v>68.735138899999995</v>
      </c>
      <c r="O116" s="33">
        <v>68.389955400000005</v>
      </c>
      <c r="P116" s="33">
        <v>68.196257799999998</v>
      </c>
      <c r="Q116" s="33">
        <v>72.312736900000004</v>
      </c>
      <c r="R116" s="33">
        <v>73.636619999999994</v>
      </c>
      <c r="S116" s="33">
        <v>74.298321099999995</v>
      </c>
      <c r="T116" s="33">
        <v>74.971987299999995</v>
      </c>
      <c r="U116" s="33">
        <v>73.380716500000005</v>
      </c>
      <c r="V116" s="33">
        <v>73.437773899999996</v>
      </c>
      <c r="W116" s="33">
        <v>71.801900799999999</v>
      </c>
      <c r="X116" s="33">
        <v>71.381970300000006</v>
      </c>
      <c r="Y116" s="33">
        <v>68.168449699999996</v>
      </c>
      <c r="Z116" s="33">
        <v>67.901859999999999</v>
      </c>
      <c r="AA116" s="33">
        <v>69.414653400000006</v>
      </c>
      <c r="AB116" s="33">
        <v>70.765792099999999</v>
      </c>
      <c r="AC116" s="33">
        <v>71.8638756</v>
      </c>
      <c r="AD116" s="33">
        <v>71.799722399999993</v>
      </c>
      <c r="AE116" s="33">
        <v>73.562489900000003</v>
      </c>
      <c r="AF116" s="33">
        <v>73.327585499999998</v>
      </c>
      <c r="AG116" s="33">
        <v>74.245909999999995</v>
      </c>
      <c r="AH116" s="33">
        <v>75.661738999999997</v>
      </c>
    </row>
    <row r="117" spans="1:34" ht="14.5" x14ac:dyDescent="0.35">
      <c r="A117" s="8" t="str">
        <f t="shared" si="1"/>
        <v>ArbeitsproduktivitätVereinigtes Königreich Großbritannien und Nordirland</v>
      </c>
      <c r="B117" s="8">
        <v>117</v>
      </c>
      <c r="C117" s="32" t="s">
        <v>196</v>
      </c>
      <c r="D117" s="32" t="s">
        <v>57</v>
      </c>
      <c r="E117" s="32" t="s">
        <v>371</v>
      </c>
      <c r="F117" s="32" t="s">
        <v>344</v>
      </c>
      <c r="G117" s="32" t="s">
        <v>32</v>
      </c>
      <c r="H117" s="32" t="s">
        <v>375</v>
      </c>
      <c r="I117" s="33">
        <v>112.42414530000001</v>
      </c>
      <c r="J117" s="33">
        <v>112.8413209</v>
      </c>
      <c r="K117" s="33">
        <v>111.72488079999999</v>
      </c>
      <c r="L117" s="33">
        <v>113.3216896</v>
      </c>
      <c r="M117" s="33">
        <v>113.9549403</v>
      </c>
      <c r="N117" s="33">
        <v>112.480667</v>
      </c>
      <c r="O117" s="33">
        <v>111.3321957</v>
      </c>
      <c r="P117" s="33">
        <v>108.62478520000001</v>
      </c>
      <c r="Q117" s="33">
        <v>107.9854071</v>
      </c>
      <c r="R117" s="33">
        <v>105.4465823</v>
      </c>
      <c r="S117" s="33">
        <v>105.7629452</v>
      </c>
      <c r="T117" s="33">
        <v>103.3113048</v>
      </c>
      <c r="U117" s="33">
        <v>104.17099159999999</v>
      </c>
      <c r="V117" s="33">
        <v>104.0618267</v>
      </c>
      <c r="W117" s="33">
        <v>103.6272178</v>
      </c>
      <c r="X117" s="33">
        <v>103.2318712</v>
      </c>
      <c r="Y117" s="33">
        <v>101.3135224</v>
      </c>
      <c r="Z117" s="33">
        <v>101.7404568</v>
      </c>
      <c r="AA117" s="33">
        <v>100.1077267</v>
      </c>
      <c r="AB117" s="33">
        <v>98.813774100000003</v>
      </c>
      <c r="AC117" s="33">
        <v>94.864379600000007</v>
      </c>
      <c r="AD117" s="33">
        <v>98.887569600000006</v>
      </c>
      <c r="AE117" s="33">
        <v>98.274307699999994</v>
      </c>
      <c r="AF117" s="33">
        <v>99.438208700000004</v>
      </c>
      <c r="AG117" s="33">
        <v>98.838857599999997</v>
      </c>
      <c r="AH117" s="33">
        <v>98.198851199999993</v>
      </c>
    </row>
    <row r="118" spans="1:34" ht="14.5" x14ac:dyDescent="0.35">
      <c r="A118" s="8" t="str">
        <f t="shared" si="1"/>
        <v>ArbeitsproduktivitätZypern</v>
      </c>
      <c r="B118" s="8">
        <v>118</v>
      </c>
      <c r="C118" s="32" t="s">
        <v>196</v>
      </c>
      <c r="D118" s="32" t="s">
        <v>30</v>
      </c>
      <c r="E118" s="32" t="s">
        <v>371</v>
      </c>
      <c r="F118" s="32" t="s">
        <v>344</v>
      </c>
      <c r="G118" s="32" t="s">
        <v>32</v>
      </c>
      <c r="H118" s="32" t="s">
        <v>375</v>
      </c>
      <c r="I118" s="33">
        <v>92.838868099999999</v>
      </c>
      <c r="J118" s="33">
        <v>94.529705000000007</v>
      </c>
      <c r="K118" s="33">
        <v>92.046140300000005</v>
      </c>
      <c r="L118" s="33">
        <v>90.696340800000002</v>
      </c>
      <c r="M118" s="33">
        <v>90.318987500000006</v>
      </c>
      <c r="N118" s="33">
        <v>91.864661400000003</v>
      </c>
      <c r="O118" s="33">
        <v>92.699152699999999</v>
      </c>
      <c r="P118" s="33">
        <v>94.826256799999996</v>
      </c>
      <c r="Q118" s="33">
        <v>95.653675000000007</v>
      </c>
      <c r="R118" s="33">
        <v>95.605597200000005</v>
      </c>
      <c r="S118" s="33">
        <v>92.358353600000001</v>
      </c>
      <c r="T118" s="33">
        <v>89.948286300000007</v>
      </c>
      <c r="U118" s="33">
        <v>88.922806399999999</v>
      </c>
      <c r="V118" s="33">
        <v>86.356601499999996</v>
      </c>
      <c r="W118" s="33">
        <v>84.581667600000003</v>
      </c>
      <c r="X118" s="33">
        <v>85.556810499999997</v>
      </c>
      <c r="Y118" s="33">
        <v>87.946381400000007</v>
      </c>
      <c r="Z118" s="33">
        <v>86.961992600000002</v>
      </c>
      <c r="AA118" s="33">
        <v>85.631590299999999</v>
      </c>
      <c r="AB118" s="33">
        <v>86.007228999999995</v>
      </c>
      <c r="AC118" s="33">
        <v>85.144264300000003</v>
      </c>
      <c r="AD118" s="33">
        <v>86.814014700000001</v>
      </c>
      <c r="AE118" s="33">
        <v>87.392486099999999</v>
      </c>
      <c r="AF118" s="33">
        <v>88.080848000000003</v>
      </c>
      <c r="AG118" s="33">
        <v>88.147903400000004</v>
      </c>
      <c r="AH118" s="33">
        <v>88.061587700000004</v>
      </c>
    </row>
    <row r="119" spans="1:34" ht="14.5" x14ac:dyDescent="0.35">
      <c r="A119" s="8" t="str">
        <f t="shared" si="1"/>
        <v>BeschäftigungsentwicklungBelgien</v>
      </c>
      <c r="B119" s="8">
        <v>119</v>
      </c>
      <c r="C119" s="32" t="s">
        <v>225</v>
      </c>
      <c r="D119" s="32" t="s">
        <v>9</v>
      </c>
      <c r="E119" s="32" t="s">
        <v>151</v>
      </c>
      <c r="F119" s="32" t="s">
        <v>351</v>
      </c>
      <c r="G119" s="32" t="s">
        <v>32</v>
      </c>
      <c r="H119" s="32" t="s">
        <v>375</v>
      </c>
      <c r="I119" s="33">
        <v>2</v>
      </c>
      <c r="J119" s="33">
        <v>1.4</v>
      </c>
      <c r="K119" s="33">
        <v>0.2</v>
      </c>
      <c r="L119" s="33">
        <v>-0.1</v>
      </c>
      <c r="M119" s="33">
        <v>1</v>
      </c>
      <c r="N119" s="33">
        <v>1.4</v>
      </c>
      <c r="O119" s="33">
        <v>1.1000000000000001</v>
      </c>
      <c r="P119" s="33">
        <v>1.7</v>
      </c>
      <c r="Q119" s="33">
        <v>1.8</v>
      </c>
      <c r="R119" s="33">
        <v>-0.2</v>
      </c>
      <c r="S119" s="33">
        <v>0.6</v>
      </c>
      <c r="T119" s="33">
        <v>1.3</v>
      </c>
      <c r="U119" s="33">
        <v>0.4</v>
      </c>
      <c r="V119" s="33">
        <v>-0.3</v>
      </c>
      <c r="W119" s="33">
        <v>0.4</v>
      </c>
      <c r="X119" s="33">
        <v>0.9</v>
      </c>
      <c r="Y119" s="33">
        <v>1.3</v>
      </c>
      <c r="Z119" s="33">
        <v>1.6</v>
      </c>
      <c r="AA119" s="33">
        <v>1.5</v>
      </c>
      <c r="AB119" s="33">
        <v>1.6</v>
      </c>
      <c r="AC119" s="33">
        <v>0.1</v>
      </c>
      <c r="AD119" s="33">
        <v>1.9</v>
      </c>
      <c r="AE119" s="33">
        <v>2.1</v>
      </c>
      <c r="AF119" s="33">
        <v>0.8</v>
      </c>
      <c r="AG119" s="33">
        <v>0.6</v>
      </c>
      <c r="AH119" s="33">
        <v>0.8</v>
      </c>
    </row>
    <row r="120" spans="1:34" ht="14.5" x14ac:dyDescent="0.35">
      <c r="A120" s="8" t="str">
        <f t="shared" si="1"/>
        <v>BeschäftigungsentwicklungBulgarien</v>
      </c>
      <c r="B120" s="8">
        <v>120</v>
      </c>
      <c r="C120" s="32" t="s">
        <v>225</v>
      </c>
      <c r="D120" s="32" t="s">
        <v>25</v>
      </c>
      <c r="E120" s="32" t="s">
        <v>151</v>
      </c>
      <c r="F120" s="32" t="s">
        <v>351</v>
      </c>
      <c r="G120" s="32" t="s">
        <v>32</v>
      </c>
      <c r="H120" s="32" t="s">
        <v>375</v>
      </c>
      <c r="I120" s="33">
        <v>-2.4</v>
      </c>
      <c r="J120" s="33">
        <v>-0.8</v>
      </c>
      <c r="K120" s="33">
        <v>0.2</v>
      </c>
      <c r="L120" s="33">
        <v>3</v>
      </c>
      <c r="M120" s="33">
        <v>2.6</v>
      </c>
      <c r="N120" s="33">
        <v>2.7</v>
      </c>
      <c r="O120" s="33">
        <v>3.3</v>
      </c>
      <c r="P120" s="33">
        <v>3.2</v>
      </c>
      <c r="Q120" s="33">
        <v>2.4</v>
      </c>
      <c r="R120" s="33">
        <v>-1.7</v>
      </c>
      <c r="S120" s="33">
        <v>-3.9</v>
      </c>
      <c r="T120" s="33">
        <v>-2.2000000000000002</v>
      </c>
      <c r="U120" s="33">
        <v>-2.5</v>
      </c>
      <c r="V120" s="33">
        <v>-0.4</v>
      </c>
      <c r="W120" s="33">
        <v>0.4</v>
      </c>
      <c r="X120" s="33">
        <v>0.4</v>
      </c>
      <c r="Y120" s="33">
        <v>0.5</v>
      </c>
      <c r="Z120" s="33">
        <v>1.8</v>
      </c>
      <c r="AA120" s="33">
        <v>-0.1</v>
      </c>
      <c r="AB120" s="33">
        <v>0.3</v>
      </c>
      <c r="AC120" s="33">
        <v>-2.2999999999999998</v>
      </c>
      <c r="AD120" s="33">
        <v>0.2</v>
      </c>
      <c r="AE120" s="33">
        <v>-0.3</v>
      </c>
      <c r="AF120" s="33">
        <v>0.4</v>
      </c>
      <c r="AG120" s="34"/>
      <c r="AH120" s="34"/>
    </row>
    <row r="121" spans="1:34" ht="14.5" x14ac:dyDescent="0.35">
      <c r="A121" s="8" t="str">
        <f t="shared" si="1"/>
        <v>BeschäftigungsentwicklungDänemark</v>
      </c>
      <c r="B121" s="8">
        <v>121</v>
      </c>
      <c r="C121" s="32" t="s">
        <v>225</v>
      </c>
      <c r="D121" s="32" t="s">
        <v>5</v>
      </c>
      <c r="E121" s="32" t="s">
        <v>151</v>
      </c>
      <c r="F121" s="32" t="s">
        <v>351</v>
      </c>
      <c r="G121" s="32" t="s">
        <v>32</v>
      </c>
      <c r="H121" s="32" t="s">
        <v>375</v>
      </c>
      <c r="I121" s="33">
        <v>0.7</v>
      </c>
      <c r="J121" s="33">
        <v>1</v>
      </c>
      <c r="K121" s="33">
        <v>0.1</v>
      </c>
      <c r="L121" s="33">
        <v>-0.9</v>
      </c>
      <c r="M121" s="33">
        <v>-0.5</v>
      </c>
      <c r="N121" s="33">
        <v>1.4</v>
      </c>
      <c r="O121" s="33">
        <v>2.2999999999999998</v>
      </c>
      <c r="P121" s="33">
        <v>2.2999999999999998</v>
      </c>
      <c r="Q121" s="33">
        <v>1.2</v>
      </c>
      <c r="R121" s="33">
        <v>-3.1</v>
      </c>
      <c r="S121" s="33">
        <v>-2.2999999999999998</v>
      </c>
      <c r="T121" s="34"/>
      <c r="U121" s="33">
        <v>-0.7</v>
      </c>
      <c r="V121" s="34"/>
      <c r="W121" s="33">
        <v>0.9</v>
      </c>
      <c r="X121" s="33">
        <v>1.4</v>
      </c>
      <c r="Y121" s="33">
        <v>1.7</v>
      </c>
      <c r="Z121" s="33">
        <v>1.5</v>
      </c>
      <c r="AA121" s="33">
        <v>1.6</v>
      </c>
      <c r="AB121" s="33">
        <v>1.2</v>
      </c>
      <c r="AC121" s="33">
        <v>-0.8</v>
      </c>
      <c r="AD121" s="33">
        <v>2.4</v>
      </c>
      <c r="AE121" s="33">
        <v>3.8</v>
      </c>
      <c r="AF121" s="33">
        <v>0.5</v>
      </c>
      <c r="AG121" s="33">
        <v>-0.5</v>
      </c>
      <c r="AH121" s="33">
        <v>-0.3</v>
      </c>
    </row>
    <row r="122" spans="1:34" ht="14.5" x14ac:dyDescent="0.35">
      <c r="A122" s="8" t="str">
        <f t="shared" si="1"/>
        <v>BeschäftigungsentwicklungDeutschland</v>
      </c>
      <c r="B122" s="8">
        <v>122</v>
      </c>
      <c r="C122" s="32" t="s">
        <v>225</v>
      </c>
      <c r="D122" s="32" t="s">
        <v>2</v>
      </c>
      <c r="E122" s="32" t="s">
        <v>151</v>
      </c>
      <c r="F122" s="32" t="s">
        <v>351</v>
      </c>
      <c r="G122" s="32" t="s">
        <v>32</v>
      </c>
      <c r="H122" s="32" t="s">
        <v>375</v>
      </c>
      <c r="I122" s="33">
        <v>2.2000000000000002</v>
      </c>
      <c r="J122" s="33">
        <v>-0.3</v>
      </c>
      <c r="K122" s="33">
        <v>-0.5</v>
      </c>
      <c r="L122" s="33">
        <v>-1.1000000000000001</v>
      </c>
      <c r="M122" s="33">
        <v>0.3</v>
      </c>
      <c r="N122" s="33">
        <v>-0.1</v>
      </c>
      <c r="O122" s="33">
        <v>0.7</v>
      </c>
      <c r="P122" s="33">
        <v>1.7</v>
      </c>
      <c r="Q122" s="33">
        <v>1.4</v>
      </c>
      <c r="R122" s="33">
        <v>0.2</v>
      </c>
      <c r="S122" s="33">
        <v>0.4</v>
      </c>
      <c r="T122" s="33">
        <v>1.2</v>
      </c>
      <c r="U122" s="33">
        <v>1.1000000000000001</v>
      </c>
      <c r="V122" s="33">
        <v>0.8</v>
      </c>
      <c r="W122" s="33">
        <v>0.9</v>
      </c>
      <c r="X122" s="33">
        <v>0.9</v>
      </c>
      <c r="Y122" s="33">
        <v>1.2</v>
      </c>
      <c r="Z122" s="33">
        <v>1.4</v>
      </c>
      <c r="AA122" s="33">
        <v>1.4</v>
      </c>
      <c r="AB122" s="33">
        <v>0.9</v>
      </c>
      <c r="AC122" s="33">
        <v>-0.8</v>
      </c>
      <c r="AD122" s="33">
        <v>0.2</v>
      </c>
      <c r="AE122" s="33">
        <v>1.4</v>
      </c>
      <c r="AF122" s="33">
        <v>0.7</v>
      </c>
      <c r="AG122" s="33">
        <v>0.3</v>
      </c>
      <c r="AH122" s="33">
        <v>0.1</v>
      </c>
    </row>
    <row r="123" spans="1:34" ht="14.5" x14ac:dyDescent="0.35">
      <c r="A123" s="8" t="str">
        <f t="shared" si="1"/>
        <v>BeschäftigungsentwicklungEstland</v>
      </c>
      <c r="B123" s="8">
        <v>123</v>
      </c>
      <c r="C123" s="32" t="s">
        <v>225</v>
      </c>
      <c r="D123" s="32" t="s">
        <v>18</v>
      </c>
      <c r="E123" s="32" t="s">
        <v>151</v>
      </c>
      <c r="F123" s="32" t="s">
        <v>351</v>
      </c>
      <c r="G123" s="32" t="s">
        <v>32</v>
      </c>
      <c r="H123" s="32" t="s">
        <v>375</v>
      </c>
      <c r="I123" s="33">
        <v>0.9</v>
      </c>
      <c r="J123" s="33">
        <v>0.6</v>
      </c>
      <c r="K123" s="34"/>
      <c r="L123" s="33">
        <v>2.1</v>
      </c>
      <c r="M123" s="33">
        <v>-0.4</v>
      </c>
      <c r="N123" s="33">
        <v>2.2999999999999998</v>
      </c>
      <c r="O123" s="33">
        <v>4.9000000000000004</v>
      </c>
      <c r="P123" s="33">
        <v>0.2</v>
      </c>
      <c r="Q123" s="33">
        <v>-0.2</v>
      </c>
      <c r="R123" s="33">
        <v>-10.199999999999999</v>
      </c>
      <c r="S123" s="33">
        <v>-4.9000000000000004</v>
      </c>
      <c r="T123" s="33">
        <v>6.5</v>
      </c>
      <c r="U123" s="33">
        <v>1.6</v>
      </c>
      <c r="V123" s="33">
        <v>1.2</v>
      </c>
      <c r="W123" s="33">
        <v>0.8</v>
      </c>
      <c r="X123" s="33">
        <v>2.9</v>
      </c>
      <c r="Y123" s="33">
        <v>0.3</v>
      </c>
      <c r="Z123" s="33">
        <v>2.7</v>
      </c>
      <c r="AA123" s="33">
        <v>1.2</v>
      </c>
      <c r="AB123" s="33">
        <v>1.3</v>
      </c>
      <c r="AC123" s="33">
        <v>-2.7</v>
      </c>
      <c r="AD123" s="33">
        <v>0.1</v>
      </c>
      <c r="AE123" s="33">
        <v>4.5999999999999996</v>
      </c>
      <c r="AF123" s="33">
        <v>0.7</v>
      </c>
      <c r="AG123" s="33">
        <v>-1</v>
      </c>
      <c r="AH123" s="33">
        <v>0.3</v>
      </c>
    </row>
    <row r="124" spans="1:34" ht="14.5" x14ac:dyDescent="0.35">
      <c r="A124" s="8" t="str">
        <f t="shared" si="1"/>
        <v>BeschäftigungsentwicklungEU27</v>
      </c>
      <c r="B124" s="8">
        <v>124</v>
      </c>
      <c r="C124" s="32" t="s">
        <v>225</v>
      </c>
      <c r="D124" s="32" t="s">
        <v>368</v>
      </c>
      <c r="E124" s="32" t="s">
        <v>151</v>
      </c>
      <c r="F124" s="32" t="s">
        <v>351</v>
      </c>
      <c r="G124" s="32" t="s">
        <v>32</v>
      </c>
      <c r="H124" s="32" t="s">
        <v>375</v>
      </c>
      <c r="I124" s="33">
        <v>1.5</v>
      </c>
      <c r="J124" s="33">
        <v>0.7</v>
      </c>
      <c r="K124" s="33">
        <v>-0.2</v>
      </c>
      <c r="L124" s="33">
        <v>0.3</v>
      </c>
      <c r="M124" s="33">
        <v>0.5</v>
      </c>
      <c r="N124" s="33">
        <v>1</v>
      </c>
      <c r="O124" s="33">
        <v>1.9</v>
      </c>
      <c r="P124" s="33">
        <v>2.1</v>
      </c>
      <c r="Q124" s="33">
        <v>1</v>
      </c>
      <c r="R124" s="33">
        <v>-1.8</v>
      </c>
      <c r="S124" s="33">
        <v>-0.9</v>
      </c>
      <c r="T124" s="33">
        <v>0</v>
      </c>
      <c r="U124" s="33">
        <v>-0.2</v>
      </c>
      <c r="V124" s="33">
        <v>-0.4</v>
      </c>
      <c r="W124" s="33">
        <v>0.9</v>
      </c>
      <c r="X124" s="33">
        <v>0.9</v>
      </c>
      <c r="Y124" s="33">
        <v>1.3</v>
      </c>
      <c r="Z124" s="33">
        <v>1.6</v>
      </c>
      <c r="AA124" s="33">
        <v>1.4</v>
      </c>
      <c r="AB124" s="33">
        <v>1</v>
      </c>
      <c r="AC124" s="33">
        <v>-1.3</v>
      </c>
      <c r="AD124" s="33">
        <v>1.5</v>
      </c>
      <c r="AE124" s="33">
        <v>2</v>
      </c>
      <c r="AF124" s="33">
        <v>1</v>
      </c>
      <c r="AG124" s="33">
        <v>0.4</v>
      </c>
      <c r="AH124" s="33">
        <v>0.4</v>
      </c>
    </row>
    <row r="125" spans="1:34" ht="14.5" x14ac:dyDescent="0.35">
      <c r="A125" s="8" t="str">
        <f t="shared" si="1"/>
        <v>BeschäftigungsentwicklungFinnland</v>
      </c>
      <c r="B125" s="8">
        <v>125</v>
      </c>
      <c r="C125" s="32" t="s">
        <v>225</v>
      </c>
      <c r="D125" s="32" t="s">
        <v>14</v>
      </c>
      <c r="E125" s="32" t="s">
        <v>151</v>
      </c>
      <c r="F125" s="32" t="s">
        <v>351</v>
      </c>
      <c r="G125" s="32" t="s">
        <v>32</v>
      </c>
      <c r="H125" s="32" t="s">
        <v>375</v>
      </c>
      <c r="I125" s="33">
        <v>2.1</v>
      </c>
      <c r="J125" s="33">
        <v>1.6</v>
      </c>
      <c r="K125" s="33">
        <v>1.2</v>
      </c>
      <c r="L125" s="33">
        <v>0.2</v>
      </c>
      <c r="M125" s="33">
        <v>0.5</v>
      </c>
      <c r="N125" s="33">
        <v>1.5</v>
      </c>
      <c r="O125" s="33">
        <v>1.9</v>
      </c>
      <c r="P125" s="33">
        <v>2.2000000000000002</v>
      </c>
      <c r="Q125" s="33">
        <v>2.2000000000000002</v>
      </c>
      <c r="R125" s="33">
        <v>-2.5</v>
      </c>
      <c r="S125" s="33">
        <v>-0.6</v>
      </c>
      <c r="T125" s="33">
        <v>1.6</v>
      </c>
      <c r="U125" s="33">
        <v>0.9</v>
      </c>
      <c r="V125" s="33">
        <v>-0.8</v>
      </c>
      <c r="W125" s="33">
        <v>-0.4</v>
      </c>
      <c r="X125" s="33">
        <v>-0.1</v>
      </c>
      <c r="Y125" s="33">
        <v>0.5</v>
      </c>
      <c r="Z125" s="33">
        <v>1</v>
      </c>
      <c r="AA125" s="33">
        <v>2.5</v>
      </c>
      <c r="AB125" s="33">
        <v>1.7</v>
      </c>
      <c r="AC125" s="33">
        <v>-2</v>
      </c>
      <c r="AD125" s="33">
        <v>2.2000000000000002</v>
      </c>
      <c r="AE125" s="33">
        <v>2.9</v>
      </c>
      <c r="AF125" s="33">
        <v>0.3</v>
      </c>
      <c r="AG125" s="33">
        <v>0.1</v>
      </c>
      <c r="AH125" s="33">
        <v>0.8</v>
      </c>
    </row>
    <row r="126" spans="1:34" ht="14.5" x14ac:dyDescent="0.35">
      <c r="A126" s="8" t="str">
        <f t="shared" si="1"/>
        <v>BeschäftigungsentwicklungFrankreich</v>
      </c>
      <c r="B126" s="8">
        <v>126</v>
      </c>
      <c r="C126" s="32" t="s">
        <v>225</v>
      </c>
      <c r="D126" s="32" t="s">
        <v>0</v>
      </c>
      <c r="E126" s="32" t="s">
        <v>151</v>
      </c>
      <c r="F126" s="32" t="s">
        <v>351</v>
      </c>
      <c r="G126" s="32" t="s">
        <v>32</v>
      </c>
      <c r="H126" s="32" t="s">
        <v>375</v>
      </c>
      <c r="I126" s="33">
        <v>2.5</v>
      </c>
      <c r="J126" s="33">
        <v>1.4</v>
      </c>
      <c r="K126" s="33">
        <v>0.5</v>
      </c>
      <c r="L126" s="34"/>
      <c r="M126" s="33">
        <v>0.1</v>
      </c>
      <c r="N126" s="33">
        <v>0.7</v>
      </c>
      <c r="O126" s="33">
        <v>1.1000000000000001</v>
      </c>
      <c r="P126" s="33">
        <v>1.4</v>
      </c>
      <c r="Q126" s="33">
        <v>0.5</v>
      </c>
      <c r="R126" s="33">
        <v>-1.1000000000000001</v>
      </c>
      <c r="S126" s="33">
        <v>0.1</v>
      </c>
      <c r="T126" s="33">
        <v>0.8</v>
      </c>
      <c r="U126" s="33">
        <v>0.3</v>
      </c>
      <c r="V126" s="33">
        <v>0.2</v>
      </c>
      <c r="W126" s="33">
        <v>0.5</v>
      </c>
      <c r="X126" s="33">
        <v>0.2</v>
      </c>
      <c r="Y126" s="33">
        <v>0.6</v>
      </c>
      <c r="Z126" s="33">
        <v>1.1000000000000001</v>
      </c>
      <c r="AA126" s="33">
        <v>1</v>
      </c>
      <c r="AB126" s="33">
        <v>1.1000000000000001</v>
      </c>
      <c r="AC126" s="34"/>
      <c r="AD126" s="33">
        <v>2.8</v>
      </c>
      <c r="AE126" s="33">
        <v>2.6</v>
      </c>
      <c r="AF126" s="33">
        <v>1.2</v>
      </c>
      <c r="AG126" s="33">
        <v>0.3</v>
      </c>
      <c r="AH126" s="33">
        <v>0.3</v>
      </c>
    </row>
    <row r="127" spans="1:34" ht="14.5" x14ac:dyDescent="0.35">
      <c r="A127" s="8" t="str">
        <f t="shared" si="1"/>
        <v>BeschäftigungsentwicklungGriechenland</v>
      </c>
      <c r="B127" s="8">
        <v>127</v>
      </c>
      <c r="C127" s="32" t="s">
        <v>225</v>
      </c>
      <c r="D127" s="32" t="s">
        <v>6</v>
      </c>
      <c r="E127" s="32" t="s">
        <v>151</v>
      </c>
      <c r="F127" s="32" t="s">
        <v>351</v>
      </c>
      <c r="G127" s="32" t="s">
        <v>32</v>
      </c>
      <c r="H127" s="32" t="s">
        <v>375</v>
      </c>
      <c r="I127" s="33">
        <v>0.3</v>
      </c>
      <c r="J127" s="33">
        <v>0.4</v>
      </c>
      <c r="K127" s="33">
        <v>2.4</v>
      </c>
      <c r="L127" s="33">
        <v>1.4</v>
      </c>
      <c r="M127" s="33">
        <v>2.4</v>
      </c>
      <c r="N127" s="33">
        <v>0.9</v>
      </c>
      <c r="O127" s="33">
        <v>1.8</v>
      </c>
      <c r="P127" s="33">
        <v>1.3</v>
      </c>
      <c r="Q127" s="33">
        <v>1.3</v>
      </c>
      <c r="R127" s="33">
        <v>-0.6</v>
      </c>
      <c r="S127" s="33">
        <v>-2.5</v>
      </c>
      <c r="T127" s="33">
        <v>-4.3</v>
      </c>
      <c r="U127" s="33">
        <v>-4</v>
      </c>
      <c r="V127" s="33">
        <v>-0.6</v>
      </c>
      <c r="W127" s="33">
        <v>3.6</v>
      </c>
      <c r="X127" s="33">
        <v>-2.9</v>
      </c>
      <c r="Y127" s="33">
        <v>3.4</v>
      </c>
      <c r="Z127" s="33">
        <v>-0.5</v>
      </c>
      <c r="AA127" s="33">
        <v>1.4</v>
      </c>
      <c r="AB127" s="33">
        <v>1.2</v>
      </c>
      <c r="AC127" s="33">
        <v>-2.6</v>
      </c>
      <c r="AD127" s="33">
        <v>1.2</v>
      </c>
      <c r="AE127" s="33">
        <v>2.5</v>
      </c>
      <c r="AF127" s="33">
        <v>1.5</v>
      </c>
      <c r="AG127" s="33">
        <v>1.1000000000000001</v>
      </c>
      <c r="AH127" s="33">
        <v>1</v>
      </c>
    </row>
    <row r="128" spans="1:34" ht="14.5" x14ac:dyDescent="0.35">
      <c r="A128" s="8" t="str">
        <f t="shared" si="1"/>
        <v>BeschäftigungsentwicklungIrland</v>
      </c>
      <c r="B128" s="8">
        <v>128</v>
      </c>
      <c r="C128" s="32" t="s">
        <v>225</v>
      </c>
      <c r="D128" s="32" t="s">
        <v>4</v>
      </c>
      <c r="E128" s="32" t="s">
        <v>151</v>
      </c>
      <c r="F128" s="32" t="s">
        <v>351</v>
      </c>
      <c r="G128" s="32" t="s">
        <v>32</v>
      </c>
      <c r="H128" s="32" t="s">
        <v>375</v>
      </c>
      <c r="I128" s="33">
        <v>4.5</v>
      </c>
      <c r="J128" s="33">
        <v>3.1</v>
      </c>
      <c r="K128" s="33">
        <v>1.6</v>
      </c>
      <c r="L128" s="33">
        <v>1.9</v>
      </c>
      <c r="M128" s="33">
        <v>3.4</v>
      </c>
      <c r="N128" s="33">
        <v>4.9000000000000004</v>
      </c>
      <c r="O128" s="33">
        <v>4.5999999999999996</v>
      </c>
      <c r="P128" s="33">
        <v>4.4000000000000004</v>
      </c>
      <c r="Q128" s="33">
        <v>-0.6</v>
      </c>
      <c r="R128" s="33">
        <v>-7.8</v>
      </c>
      <c r="S128" s="33">
        <v>-4.0999999999999996</v>
      </c>
      <c r="T128" s="33">
        <v>-2.2000000000000002</v>
      </c>
      <c r="U128" s="33">
        <v>-0.5</v>
      </c>
      <c r="V128" s="33">
        <v>2.9</v>
      </c>
      <c r="W128" s="33">
        <v>2.7</v>
      </c>
      <c r="X128" s="33">
        <v>3.6</v>
      </c>
      <c r="Y128" s="33">
        <v>3.7</v>
      </c>
      <c r="Z128" s="33">
        <v>3</v>
      </c>
      <c r="AA128" s="33">
        <v>3.2</v>
      </c>
      <c r="AB128" s="33">
        <v>2.9</v>
      </c>
      <c r="AC128" s="33">
        <v>-2.8</v>
      </c>
      <c r="AD128" s="33">
        <v>6</v>
      </c>
      <c r="AE128" s="33">
        <v>6.6</v>
      </c>
      <c r="AF128" s="33">
        <v>3.4</v>
      </c>
      <c r="AG128" s="33">
        <v>1.4</v>
      </c>
      <c r="AH128" s="33">
        <v>1.3</v>
      </c>
    </row>
    <row r="129" spans="1:34" ht="14.5" x14ac:dyDescent="0.35">
      <c r="A129" s="8" t="str">
        <f t="shared" si="1"/>
        <v>BeschäftigungsentwicklungItalien</v>
      </c>
      <c r="B129" s="8">
        <v>129</v>
      </c>
      <c r="C129" s="32" t="s">
        <v>225</v>
      </c>
      <c r="D129" s="32" t="s">
        <v>3</v>
      </c>
      <c r="E129" s="32" t="s">
        <v>151</v>
      </c>
      <c r="F129" s="32" t="s">
        <v>351</v>
      </c>
      <c r="G129" s="32" t="s">
        <v>32</v>
      </c>
      <c r="H129" s="32" t="s">
        <v>375</v>
      </c>
      <c r="I129" s="33">
        <v>2</v>
      </c>
      <c r="J129" s="33">
        <v>2</v>
      </c>
      <c r="K129" s="33">
        <v>1.7</v>
      </c>
      <c r="L129" s="33">
        <v>1.5</v>
      </c>
      <c r="M129" s="33">
        <v>0.6</v>
      </c>
      <c r="N129" s="33">
        <v>0.6</v>
      </c>
      <c r="O129" s="33">
        <v>2</v>
      </c>
      <c r="P129" s="33">
        <v>1.2</v>
      </c>
      <c r="Q129" s="33">
        <v>0.2</v>
      </c>
      <c r="R129" s="33">
        <v>-1.6</v>
      </c>
      <c r="S129" s="33">
        <v>-0.6</v>
      </c>
      <c r="T129" s="33">
        <v>0.3</v>
      </c>
      <c r="U129" s="33">
        <v>-0.3</v>
      </c>
      <c r="V129" s="33">
        <v>-1.8</v>
      </c>
      <c r="W129" s="33">
        <v>0.1</v>
      </c>
      <c r="X129" s="33">
        <v>0.7</v>
      </c>
      <c r="Y129" s="33">
        <v>1.4</v>
      </c>
      <c r="Z129" s="33">
        <v>1.2</v>
      </c>
      <c r="AA129" s="33">
        <v>0.9</v>
      </c>
      <c r="AB129" s="33">
        <v>0.5</v>
      </c>
      <c r="AC129" s="33">
        <v>-2.1</v>
      </c>
      <c r="AD129" s="33">
        <v>0.9</v>
      </c>
      <c r="AE129" s="33">
        <v>1.7</v>
      </c>
      <c r="AF129" s="33">
        <v>1.1000000000000001</v>
      </c>
      <c r="AG129" s="33">
        <v>0.3</v>
      </c>
      <c r="AH129" s="33">
        <v>0.3</v>
      </c>
    </row>
    <row r="130" spans="1:34" ht="14.5" x14ac:dyDescent="0.35">
      <c r="A130" s="8" t="str">
        <f t="shared" si="1"/>
        <v>BeschäftigungsentwicklungKroatien</v>
      </c>
      <c r="B130" s="8">
        <v>130</v>
      </c>
      <c r="C130" s="32" t="s">
        <v>225</v>
      </c>
      <c r="D130" s="32" t="s">
        <v>27</v>
      </c>
      <c r="E130" s="32" t="s">
        <v>151</v>
      </c>
      <c r="F130" s="32" t="s">
        <v>351</v>
      </c>
      <c r="G130" s="32" t="s">
        <v>32</v>
      </c>
      <c r="H130" s="32" t="s">
        <v>375</v>
      </c>
      <c r="I130" s="33">
        <v>-0.2</v>
      </c>
      <c r="J130" s="33">
        <v>-0.8</v>
      </c>
      <c r="K130" s="33">
        <v>0.7</v>
      </c>
      <c r="L130" s="33">
        <v>2.4</v>
      </c>
      <c r="M130" s="33">
        <v>0.8</v>
      </c>
      <c r="N130" s="33">
        <v>0.9</v>
      </c>
      <c r="O130" s="33">
        <v>3.1</v>
      </c>
      <c r="P130" s="33">
        <v>3.1</v>
      </c>
      <c r="Q130" s="33">
        <v>2</v>
      </c>
      <c r="R130" s="33">
        <v>-0.6</v>
      </c>
      <c r="S130" s="33">
        <v>-3.8</v>
      </c>
      <c r="T130" s="33">
        <v>-4</v>
      </c>
      <c r="U130" s="33">
        <v>-3.6</v>
      </c>
      <c r="V130" s="33">
        <v>-2.8</v>
      </c>
      <c r="W130" s="33">
        <v>2.6</v>
      </c>
      <c r="X130" s="33">
        <v>1.3</v>
      </c>
      <c r="Y130" s="33">
        <v>0.2</v>
      </c>
      <c r="Z130" s="33">
        <v>2.4</v>
      </c>
      <c r="AA130" s="33">
        <v>2.6</v>
      </c>
      <c r="AB130" s="33">
        <v>3.1</v>
      </c>
      <c r="AC130" s="33">
        <v>-1.2</v>
      </c>
      <c r="AD130" s="33">
        <v>1.2</v>
      </c>
      <c r="AE130" s="33">
        <v>2.2999999999999998</v>
      </c>
      <c r="AF130" s="33">
        <v>2.1</v>
      </c>
      <c r="AG130" s="33">
        <v>1.1000000000000001</v>
      </c>
      <c r="AH130" s="33">
        <v>1.1000000000000001</v>
      </c>
    </row>
    <row r="131" spans="1:34" ht="14.5" x14ac:dyDescent="0.35">
      <c r="A131" s="8" t="str">
        <f t="shared" si="1"/>
        <v>BeschäftigungsentwicklungLettland</v>
      </c>
      <c r="B131" s="8">
        <v>131</v>
      </c>
      <c r="C131" s="32" t="s">
        <v>225</v>
      </c>
      <c r="D131" s="32" t="s">
        <v>19</v>
      </c>
      <c r="E131" s="32" t="s">
        <v>151</v>
      </c>
      <c r="F131" s="32" t="s">
        <v>351</v>
      </c>
      <c r="G131" s="32" t="s">
        <v>32</v>
      </c>
      <c r="H131" s="32" t="s">
        <v>375</v>
      </c>
      <c r="I131" s="33">
        <v>-3.4</v>
      </c>
      <c r="J131" s="33">
        <v>1.6</v>
      </c>
      <c r="K131" s="33">
        <v>1.5</v>
      </c>
      <c r="L131" s="33">
        <v>0.6</v>
      </c>
      <c r="M131" s="33">
        <v>0.2</v>
      </c>
      <c r="N131" s="33">
        <v>0.9</v>
      </c>
      <c r="O131" s="33">
        <v>5.8</v>
      </c>
      <c r="P131" s="33">
        <v>3.8</v>
      </c>
      <c r="Q131" s="33">
        <v>-0.8</v>
      </c>
      <c r="R131" s="33">
        <v>-14.3</v>
      </c>
      <c r="S131" s="33">
        <v>-6.7</v>
      </c>
      <c r="T131" s="33">
        <v>1.5</v>
      </c>
      <c r="U131" s="33">
        <v>1.4</v>
      </c>
      <c r="V131" s="33">
        <v>2.2999999999999998</v>
      </c>
      <c r="W131" s="33">
        <v>-1.4</v>
      </c>
      <c r="X131" s="33">
        <v>1.4</v>
      </c>
      <c r="Y131" s="33">
        <v>-0.3</v>
      </c>
      <c r="Z131" s="34"/>
      <c r="AA131" s="33">
        <v>1.5</v>
      </c>
      <c r="AB131" s="33">
        <v>-0.1</v>
      </c>
      <c r="AC131" s="33">
        <v>-2.2999999999999998</v>
      </c>
      <c r="AD131" s="33">
        <v>-2.6</v>
      </c>
      <c r="AE131" s="33">
        <v>2.7</v>
      </c>
      <c r="AF131" s="33">
        <v>0.4</v>
      </c>
      <c r="AG131" s="33">
        <v>0.2</v>
      </c>
      <c r="AH131" s="33">
        <v>0.2</v>
      </c>
    </row>
    <row r="132" spans="1:34" ht="14.5" x14ac:dyDescent="0.35">
      <c r="A132" s="8" t="str">
        <f t="shared" ref="A132:A195" si="2">C132&amp;D132</f>
        <v>BeschäftigungsentwicklungLitauen</v>
      </c>
      <c r="B132" s="8">
        <v>132</v>
      </c>
      <c r="C132" s="32" t="s">
        <v>225</v>
      </c>
      <c r="D132" s="32" t="s">
        <v>20</v>
      </c>
      <c r="E132" s="32" t="s">
        <v>151</v>
      </c>
      <c r="F132" s="32" t="s">
        <v>351</v>
      </c>
      <c r="G132" s="32" t="s">
        <v>32</v>
      </c>
      <c r="H132" s="32" t="s">
        <v>375</v>
      </c>
      <c r="I132" s="33">
        <v>-4.2</v>
      </c>
      <c r="J132" s="33">
        <v>-3.8</v>
      </c>
      <c r="K132" s="33">
        <v>3.6</v>
      </c>
      <c r="L132" s="33">
        <v>2.2000000000000002</v>
      </c>
      <c r="M132" s="33">
        <v>-1.1000000000000001</v>
      </c>
      <c r="N132" s="33">
        <v>0.8</v>
      </c>
      <c r="O132" s="33">
        <v>-0.3</v>
      </c>
      <c r="P132" s="33">
        <v>2.1</v>
      </c>
      <c r="Q132" s="33">
        <v>-1.3</v>
      </c>
      <c r="R132" s="33">
        <v>-7.6</v>
      </c>
      <c r="S132" s="33">
        <v>-5.3</v>
      </c>
      <c r="T132" s="33">
        <v>0.6</v>
      </c>
      <c r="U132" s="33">
        <v>1.9</v>
      </c>
      <c r="V132" s="33">
        <v>1.4</v>
      </c>
      <c r="W132" s="33">
        <v>2</v>
      </c>
      <c r="X132" s="33">
        <v>1.4</v>
      </c>
      <c r="Y132" s="33">
        <v>2.2999999999999998</v>
      </c>
      <c r="Z132" s="33">
        <v>-0.7</v>
      </c>
      <c r="AA132" s="33">
        <v>1.4</v>
      </c>
      <c r="AB132" s="33">
        <v>0.5</v>
      </c>
      <c r="AC132" s="33">
        <v>-1.6</v>
      </c>
      <c r="AD132" s="33">
        <v>1.2</v>
      </c>
      <c r="AE132" s="33">
        <v>5.0999999999999996</v>
      </c>
      <c r="AF132" s="33">
        <v>0.8</v>
      </c>
      <c r="AG132" s="33">
        <v>0.4</v>
      </c>
      <c r="AH132" s="33">
        <v>-0.2</v>
      </c>
    </row>
    <row r="133" spans="1:34" ht="14.5" x14ac:dyDescent="0.35">
      <c r="A133" s="8" t="str">
        <f t="shared" si="2"/>
        <v>BeschäftigungsentwicklungLuxemburg</v>
      </c>
      <c r="B133" s="8">
        <v>133</v>
      </c>
      <c r="C133" s="32" t="s">
        <v>225</v>
      </c>
      <c r="D133" s="32" t="s">
        <v>10</v>
      </c>
      <c r="E133" s="32" t="s">
        <v>151</v>
      </c>
      <c r="F133" s="32" t="s">
        <v>351</v>
      </c>
      <c r="G133" s="32" t="s">
        <v>32</v>
      </c>
      <c r="H133" s="32" t="s">
        <v>375</v>
      </c>
      <c r="I133" s="33">
        <v>5.3</v>
      </c>
      <c r="J133" s="33">
        <v>5.7</v>
      </c>
      <c r="K133" s="33">
        <v>2.9</v>
      </c>
      <c r="L133" s="33">
        <v>1.8</v>
      </c>
      <c r="M133" s="33">
        <v>2.4</v>
      </c>
      <c r="N133" s="33">
        <v>2.8</v>
      </c>
      <c r="O133" s="33">
        <v>3.8</v>
      </c>
      <c r="P133" s="33">
        <v>4.4000000000000004</v>
      </c>
      <c r="Q133" s="33">
        <v>4.8</v>
      </c>
      <c r="R133" s="33">
        <v>1</v>
      </c>
      <c r="S133" s="33">
        <v>1.8</v>
      </c>
      <c r="T133" s="33">
        <v>2.9</v>
      </c>
      <c r="U133" s="33">
        <v>2.4</v>
      </c>
      <c r="V133" s="33">
        <v>1.8</v>
      </c>
      <c r="W133" s="33">
        <v>2.6</v>
      </c>
      <c r="X133" s="33">
        <v>2.6</v>
      </c>
      <c r="Y133" s="33">
        <v>3</v>
      </c>
      <c r="Z133" s="33">
        <v>3.4</v>
      </c>
      <c r="AA133" s="33">
        <v>3.7</v>
      </c>
      <c r="AB133" s="33">
        <v>3.6</v>
      </c>
      <c r="AC133" s="33">
        <v>1.8</v>
      </c>
      <c r="AD133" s="33">
        <v>2.9</v>
      </c>
      <c r="AE133" s="33">
        <v>3.4</v>
      </c>
      <c r="AF133" s="33">
        <v>1.7</v>
      </c>
      <c r="AG133" s="33">
        <v>1.2</v>
      </c>
      <c r="AH133" s="33">
        <v>1.5</v>
      </c>
    </row>
    <row r="134" spans="1:34" ht="14.5" x14ac:dyDescent="0.35">
      <c r="A134" s="8" t="str">
        <f t="shared" si="2"/>
        <v>BeschäftigungsentwicklungMalta</v>
      </c>
      <c r="B134" s="8">
        <v>134</v>
      </c>
      <c r="C134" s="32" t="s">
        <v>225</v>
      </c>
      <c r="D134" s="32" t="s">
        <v>16</v>
      </c>
      <c r="E134" s="32" t="s">
        <v>151</v>
      </c>
      <c r="F134" s="32" t="s">
        <v>351</v>
      </c>
      <c r="G134" s="32" t="s">
        <v>32</v>
      </c>
      <c r="H134" s="32" t="s">
        <v>375</v>
      </c>
      <c r="I134" s="33">
        <v>-1.2</v>
      </c>
      <c r="J134" s="33">
        <v>1.8</v>
      </c>
      <c r="K134" s="33">
        <v>0.3</v>
      </c>
      <c r="L134" s="33">
        <v>-0.4</v>
      </c>
      <c r="M134" s="33">
        <v>0.4</v>
      </c>
      <c r="N134" s="33">
        <v>1.3</v>
      </c>
      <c r="O134" s="33">
        <v>1.5</v>
      </c>
      <c r="P134" s="33">
        <v>2.2000000000000002</v>
      </c>
      <c r="Q134" s="33">
        <v>2.5</v>
      </c>
      <c r="R134" s="33">
        <v>0</v>
      </c>
      <c r="S134" s="33">
        <v>1.7</v>
      </c>
      <c r="T134" s="33">
        <v>2.9</v>
      </c>
      <c r="U134" s="33">
        <v>2.8</v>
      </c>
      <c r="V134" s="33">
        <v>3.8</v>
      </c>
      <c r="W134" s="33">
        <v>5.4</v>
      </c>
      <c r="X134" s="33">
        <v>4.0999999999999996</v>
      </c>
      <c r="Y134" s="33">
        <v>4.3</v>
      </c>
      <c r="Z134" s="33">
        <v>8.1</v>
      </c>
      <c r="AA134" s="33">
        <v>6</v>
      </c>
      <c r="AB134" s="33">
        <v>5.8</v>
      </c>
      <c r="AC134" s="33">
        <v>2.8</v>
      </c>
      <c r="AD134" s="33">
        <v>2.9</v>
      </c>
      <c r="AE134" s="33">
        <v>6.2</v>
      </c>
      <c r="AF134" s="33">
        <v>3.7</v>
      </c>
      <c r="AG134" s="33">
        <v>2.4</v>
      </c>
      <c r="AH134" s="33">
        <v>2</v>
      </c>
    </row>
    <row r="135" spans="1:34" ht="14.5" x14ac:dyDescent="0.35">
      <c r="A135" s="8" t="str">
        <f t="shared" si="2"/>
        <v>BeschäftigungsentwicklungNiederlande</v>
      </c>
      <c r="B135" s="8">
        <v>135</v>
      </c>
      <c r="C135" s="32" t="s">
        <v>225</v>
      </c>
      <c r="D135" s="32" t="s">
        <v>1</v>
      </c>
      <c r="E135" s="32" t="s">
        <v>151</v>
      </c>
      <c r="F135" s="32" t="s">
        <v>351</v>
      </c>
      <c r="G135" s="32" t="s">
        <v>32</v>
      </c>
      <c r="H135" s="32" t="s">
        <v>375</v>
      </c>
      <c r="I135" s="33">
        <v>1.8</v>
      </c>
      <c r="J135" s="33">
        <v>2</v>
      </c>
      <c r="K135" s="33">
        <v>0.7</v>
      </c>
      <c r="L135" s="33">
        <v>-0.6</v>
      </c>
      <c r="M135" s="33">
        <v>-1.1000000000000001</v>
      </c>
      <c r="N135" s="33">
        <v>0.7</v>
      </c>
      <c r="O135" s="33">
        <v>2.2000000000000002</v>
      </c>
      <c r="P135" s="33">
        <v>2.9</v>
      </c>
      <c r="Q135" s="33">
        <v>1.6</v>
      </c>
      <c r="R135" s="33">
        <v>-0.9</v>
      </c>
      <c r="S135" s="33">
        <v>-0.7</v>
      </c>
      <c r="T135" s="33">
        <v>0.9</v>
      </c>
      <c r="U135" s="33">
        <v>-0.2</v>
      </c>
      <c r="V135" s="33">
        <v>-1.2</v>
      </c>
      <c r="W135" s="33">
        <v>-0.1</v>
      </c>
      <c r="X135" s="33">
        <v>1</v>
      </c>
      <c r="Y135" s="33">
        <v>1.5</v>
      </c>
      <c r="Z135" s="33">
        <v>2.4</v>
      </c>
      <c r="AA135" s="33">
        <v>2.6</v>
      </c>
      <c r="AB135" s="33">
        <v>1.9</v>
      </c>
      <c r="AC135" s="33">
        <v>-0.4</v>
      </c>
      <c r="AD135" s="33">
        <v>2</v>
      </c>
      <c r="AE135" s="33">
        <v>3.9</v>
      </c>
      <c r="AF135" s="33">
        <v>1.5</v>
      </c>
      <c r="AG135" s="33">
        <v>0.5</v>
      </c>
      <c r="AH135" s="33">
        <v>0.3</v>
      </c>
    </row>
    <row r="136" spans="1:34" ht="14.5" x14ac:dyDescent="0.35">
      <c r="A136" s="8" t="str">
        <f t="shared" si="2"/>
        <v>BeschäftigungsentwicklungÖsterreich</v>
      </c>
      <c r="B136" s="8">
        <v>136</v>
      </c>
      <c r="C136" s="32" t="s">
        <v>225</v>
      </c>
      <c r="D136" s="32" t="s">
        <v>56</v>
      </c>
      <c r="E136" s="32" t="s">
        <v>151</v>
      </c>
      <c r="F136" s="32" t="s">
        <v>351</v>
      </c>
      <c r="G136" s="32" t="s">
        <v>32</v>
      </c>
      <c r="H136" s="32" t="s">
        <v>375</v>
      </c>
      <c r="I136" s="33">
        <v>0.9</v>
      </c>
      <c r="J136" s="33">
        <v>0.7</v>
      </c>
      <c r="K136" s="33">
        <v>-0.1</v>
      </c>
      <c r="L136" s="33">
        <v>0.7</v>
      </c>
      <c r="M136" s="33">
        <v>0.6</v>
      </c>
      <c r="N136" s="33">
        <v>1.2</v>
      </c>
      <c r="O136" s="33">
        <v>1.8</v>
      </c>
      <c r="P136" s="33">
        <v>1.8</v>
      </c>
      <c r="Q136" s="33">
        <v>1.9</v>
      </c>
      <c r="R136" s="33">
        <v>-0.5</v>
      </c>
      <c r="S136" s="33">
        <v>0.8</v>
      </c>
      <c r="T136" s="33">
        <v>1.6</v>
      </c>
      <c r="U136" s="33">
        <v>1</v>
      </c>
      <c r="V136" s="33">
        <v>0.3</v>
      </c>
      <c r="W136" s="33">
        <v>1</v>
      </c>
      <c r="X136" s="33">
        <v>0.6</v>
      </c>
      <c r="Y136" s="33">
        <v>1.3</v>
      </c>
      <c r="Z136" s="33">
        <v>1.6</v>
      </c>
      <c r="AA136" s="33">
        <v>1.7</v>
      </c>
      <c r="AB136" s="33">
        <v>1.1000000000000001</v>
      </c>
      <c r="AC136" s="33">
        <v>-1.6</v>
      </c>
      <c r="AD136" s="33">
        <v>2</v>
      </c>
      <c r="AE136" s="33">
        <v>2.6</v>
      </c>
      <c r="AF136" s="33">
        <v>0.6</v>
      </c>
      <c r="AG136" s="33">
        <v>0.6</v>
      </c>
      <c r="AH136" s="33">
        <v>0.7</v>
      </c>
    </row>
    <row r="137" spans="1:34" ht="14.5" x14ac:dyDescent="0.35">
      <c r="A137" s="8" t="str">
        <f t="shared" si="2"/>
        <v>BeschäftigungsentwicklungPolen</v>
      </c>
      <c r="B137" s="8">
        <v>137</v>
      </c>
      <c r="C137" s="32" t="s">
        <v>225</v>
      </c>
      <c r="D137" s="32" t="s">
        <v>21</v>
      </c>
      <c r="E137" s="32" t="s">
        <v>151</v>
      </c>
      <c r="F137" s="32" t="s">
        <v>351</v>
      </c>
      <c r="G137" s="32" t="s">
        <v>32</v>
      </c>
      <c r="H137" s="32" t="s">
        <v>375</v>
      </c>
      <c r="I137" s="33">
        <v>-1.6</v>
      </c>
      <c r="J137" s="33">
        <v>-2.2000000000000002</v>
      </c>
      <c r="K137" s="33">
        <v>-3</v>
      </c>
      <c r="L137" s="33">
        <v>-1.2</v>
      </c>
      <c r="M137" s="33">
        <v>1.1000000000000001</v>
      </c>
      <c r="N137" s="33">
        <v>2.2000000000000002</v>
      </c>
      <c r="O137" s="33">
        <v>3.2</v>
      </c>
      <c r="P137" s="33">
        <v>4.5</v>
      </c>
      <c r="Q137" s="33">
        <v>3.8</v>
      </c>
      <c r="R137" s="33">
        <v>0.4</v>
      </c>
      <c r="S137" s="33">
        <v>-2.7</v>
      </c>
      <c r="T137" s="33">
        <v>0.6</v>
      </c>
      <c r="U137" s="33">
        <v>0.1</v>
      </c>
      <c r="V137" s="33">
        <v>-0.1</v>
      </c>
      <c r="W137" s="33">
        <v>1.7</v>
      </c>
      <c r="X137" s="33">
        <v>1.5</v>
      </c>
      <c r="Y137" s="33">
        <v>0.8</v>
      </c>
      <c r="Z137" s="33">
        <v>1.3</v>
      </c>
      <c r="AA137" s="33">
        <v>0.5</v>
      </c>
      <c r="AB137" s="33">
        <v>-0.2</v>
      </c>
      <c r="AC137" s="34"/>
      <c r="AD137" s="33">
        <v>2.5</v>
      </c>
      <c r="AE137" s="33">
        <v>0.4</v>
      </c>
      <c r="AF137" s="33">
        <v>0.5</v>
      </c>
      <c r="AG137" s="33">
        <v>0.3</v>
      </c>
      <c r="AH137" s="33">
        <v>0.4</v>
      </c>
    </row>
    <row r="138" spans="1:34" ht="14.5" x14ac:dyDescent="0.35">
      <c r="A138" s="8" t="str">
        <f t="shared" si="2"/>
        <v>BeschäftigungsentwicklungPortugal</v>
      </c>
      <c r="B138" s="8">
        <v>138</v>
      </c>
      <c r="C138" s="32" t="s">
        <v>225</v>
      </c>
      <c r="D138" s="32" t="s">
        <v>7</v>
      </c>
      <c r="E138" s="32" t="s">
        <v>151</v>
      </c>
      <c r="F138" s="32" t="s">
        <v>351</v>
      </c>
      <c r="G138" s="32" t="s">
        <v>32</v>
      </c>
      <c r="H138" s="32" t="s">
        <v>375</v>
      </c>
      <c r="I138" s="33">
        <v>2.2000000000000002</v>
      </c>
      <c r="J138" s="33">
        <v>1.7</v>
      </c>
      <c r="K138" s="33">
        <v>0.4</v>
      </c>
      <c r="L138" s="33">
        <v>-1</v>
      </c>
      <c r="M138" s="33">
        <v>-0.7</v>
      </c>
      <c r="N138" s="33">
        <v>-0.5</v>
      </c>
      <c r="O138" s="33">
        <v>0.4</v>
      </c>
      <c r="P138" s="34"/>
      <c r="Q138" s="33">
        <v>0.4</v>
      </c>
      <c r="R138" s="33">
        <v>-2.7</v>
      </c>
      <c r="S138" s="33">
        <v>-1.4</v>
      </c>
      <c r="T138" s="33">
        <v>-1.9</v>
      </c>
      <c r="U138" s="33">
        <v>-4.0999999999999996</v>
      </c>
      <c r="V138" s="33">
        <v>-2.9</v>
      </c>
      <c r="W138" s="33">
        <v>1.4</v>
      </c>
      <c r="X138" s="33">
        <v>1.4</v>
      </c>
      <c r="Y138" s="33">
        <v>1.6</v>
      </c>
      <c r="Z138" s="33">
        <v>3.3</v>
      </c>
      <c r="AA138" s="33">
        <v>2.2999999999999998</v>
      </c>
      <c r="AB138" s="33">
        <v>0.8</v>
      </c>
      <c r="AC138" s="33">
        <v>-1.8</v>
      </c>
      <c r="AD138" s="33">
        <v>2</v>
      </c>
      <c r="AE138" s="33">
        <v>1.5</v>
      </c>
      <c r="AF138" s="33">
        <v>1</v>
      </c>
      <c r="AG138" s="33">
        <v>0.6</v>
      </c>
      <c r="AH138" s="33">
        <v>0.6</v>
      </c>
    </row>
    <row r="139" spans="1:34" ht="14.5" x14ac:dyDescent="0.35">
      <c r="A139" s="8" t="str">
        <f t="shared" si="2"/>
        <v>BeschäftigungsentwicklungRumänien</v>
      </c>
      <c r="B139" s="8">
        <v>139</v>
      </c>
      <c r="C139" s="32" t="s">
        <v>225</v>
      </c>
      <c r="D139" s="32" t="s">
        <v>100</v>
      </c>
      <c r="E139" s="32" t="s">
        <v>151</v>
      </c>
      <c r="F139" s="32" t="s">
        <v>351</v>
      </c>
      <c r="G139" s="32" t="s">
        <v>32</v>
      </c>
      <c r="H139" s="32" t="s">
        <v>375</v>
      </c>
      <c r="I139" s="33">
        <v>-0.8</v>
      </c>
      <c r="J139" s="33">
        <v>-1.1000000000000001</v>
      </c>
      <c r="K139" s="33">
        <v>-10.199999999999999</v>
      </c>
      <c r="L139" s="34"/>
      <c r="M139" s="33">
        <v>-4</v>
      </c>
      <c r="N139" s="33">
        <v>-0.3</v>
      </c>
      <c r="O139" s="33">
        <v>2.1</v>
      </c>
      <c r="P139" s="33">
        <v>1.4</v>
      </c>
      <c r="Q139" s="33">
        <v>-1.4</v>
      </c>
      <c r="R139" s="33">
        <v>-3.7</v>
      </c>
      <c r="S139" s="33">
        <v>-3.2</v>
      </c>
      <c r="T139" s="33">
        <v>-2.2999999999999998</v>
      </c>
      <c r="U139" s="33">
        <v>1.4</v>
      </c>
      <c r="V139" s="33">
        <v>-0.9</v>
      </c>
      <c r="W139" s="33">
        <v>0.8</v>
      </c>
      <c r="X139" s="33">
        <v>-1.3</v>
      </c>
      <c r="Y139" s="33">
        <v>-1.1000000000000001</v>
      </c>
      <c r="Z139" s="33">
        <v>2.4</v>
      </c>
      <c r="AA139" s="33">
        <v>0.1</v>
      </c>
      <c r="AB139" s="34"/>
      <c r="AC139" s="33">
        <v>-2.1</v>
      </c>
      <c r="AD139" s="33">
        <v>0.8</v>
      </c>
      <c r="AE139" s="33">
        <v>1.2</v>
      </c>
      <c r="AF139" s="33">
        <v>-0.1</v>
      </c>
      <c r="AG139" s="34"/>
      <c r="AH139" s="34"/>
    </row>
    <row r="140" spans="1:34" ht="14.5" x14ac:dyDescent="0.35">
      <c r="A140" s="8" t="str">
        <f t="shared" si="2"/>
        <v>BeschäftigungsentwicklungSchweden</v>
      </c>
      <c r="B140" s="8">
        <v>140</v>
      </c>
      <c r="C140" s="32" t="s">
        <v>225</v>
      </c>
      <c r="D140" s="32" t="s">
        <v>13</v>
      </c>
      <c r="E140" s="32" t="s">
        <v>151</v>
      </c>
      <c r="F140" s="32" t="s">
        <v>351</v>
      </c>
      <c r="G140" s="32" t="s">
        <v>32</v>
      </c>
      <c r="H140" s="32" t="s">
        <v>375</v>
      </c>
      <c r="I140" s="33">
        <v>2.5</v>
      </c>
      <c r="J140" s="33">
        <v>2.1</v>
      </c>
      <c r="K140" s="34"/>
      <c r="L140" s="33">
        <v>-0.6</v>
      </c>
      <c r="M140" s="33">
        <v>-0.7</v>
      </c>
      <c r="N140" s="33">
        <v>0.1</v>
      </c>
      <c r="O140" s="33">
        <v>1.8</v>
      </c>
      <c r="P140" s="33">
        <v>2.2999999999999998</v>
      </c>
      <c r="Q140" s="33">
        <v>0.7</v>
      </c>
      <c r="R140" s="33">
        <v>-2.1</v>
      </c>
      <c r="S140" s="33">
        <v>0.6</v>
      </c>
      <c r="T140" s="33">
        <v>2.2999999999999998</v>
      </c>
      <c r="U140" s="33">
        <v>0.7</v>
      </c>
      <c r="V140" s="33">
        <v>1</v>
      </c>
      <c r="W140" s="33">
        <v>1.4</v>
      </c>
      <c r="X140" s="33">
        <v>1.5</v>
      </c>
      <c r="Y140" s="33">
        <v>1.9</v>
      </c>
      <c r="Z140" s="33">
        <v>2.5</v>
      </c>
      <c r="AA140" s="33">
        <v>1.6</v>
      </c>
      <c r="AB140" s="33">
        <v>0.6</v>
      </c>
      <c r="AC140" s="33">
        <v>-1.3</v>
      </c>
      <c r="AD140" s="33">
        <v>1.2</v>
      </c>
      <c r="AE140" s="33">
        <v>2.7</v>
      </c>
      <c r="AF140" s="33">
        <v>1.5</v>
      </c>
      <c r="AG140" s="33">
        <v>-0.5</v>
      </c>
      <c r="AH140" s="33">
        <v>0.3</v>
      </c>
    </row>
    <row r="141" spans="1:34" ht="14.5" x14ac:dyDescent="0.35">
      <c r="A141" s="8" t="str">
        <f t="shared" si="2"/>
        <v>BeschäftigungsentwicklungSlowakei</v>
      </c>
      <c r="B141" s="8">
        <v>141</v>
      </c>
      <c r="C141" s="32" t="s">
        <v>225</v>
      </c>
      <c r="D141" s="32" t="s">
        <v>23</v>
      </c>
      <c r="E141" s="32" t="s">
        <v>151</v>
      </c>
      <c r="F141" s="32" t="s">
        <v>351</v>
      </c>
      <c r="G141" s="32" t="s">
        <v>32</v>
      </c>
      <c r="H141" s="32" t="s">
        <v>375</v>
      </c>
      <c r="I141" s="33">
        <v>-2</v>
      </c>
      <c r="J141" s="33">
        <v>0.6</v>
      </c>
      <c r="K141" s="33">
        <v>0.1</v>
      </c>
      <c r="L141" s="33">
        <v>1.1000000000000001</v>
      </c>
      <c r="M141" s="33">
        <v>-0.2</v>
      </c>
      <c r="N141" s="33">
        <v>1.6</v>
      </c>
      <c r="O141" s="33">
        <v>2.1</v>
      </c>
      <c r="P141" s="33">
        <v>2.1</v>
      </c>
      <c r="Q141" s="33">
        <v>3.2</v>
      </c>
      <c r="R141" s="33">
        <v>-2</v>
      </c>
      <c r="S141" s="33">
        <v>-1.5</v>
      </c>
      <c r="T141" s="33">
        <v>1.8</v>
      </c>
      <c r="U141" s="33">
        <v>0.1</v>
      </c>
      <c r="V141" s="33">
        <v>-0.8</v>
      </c>
      <c r="W141" s="33">
        <v>1.4</v>
      </c>
      <c r="X141" s="33">
        <v>2</v>
      </c>
      <c r="Y141" s="33">
        <v>2.4</v>
      </c>
      <c r="Z141" s="33">
        <v>2.2000000000000002</v>
      </c>
      <c r="AA141" s="33">
        <v>2</v>
      </c>
      <c r="AB141" s="33">
        <v>1</v>
      </c>
      <c r="AC141" s="33">
        <v>-1.9</v>
      </c>
      <c r="AD141" s="33">
        <v>-0.6</v>
      </c>
      <c r="AE141" s="33">
        <v>1.8</v>
      </c>
      <c r="AF141" s="33">
        <v>0.6</v>
      </c>
      <c r="AG141" s="33">
        <v>0.1</v>
      </c>
      <c r="AH141" s="33">
        <v>0.1</v>
      </c>
    </row>
    <row r="142" spans="1:34" ht="14.5" x14ac:dyDescent="0.35">
      <c r="A142" s="8" t="str">
        <f t="shared" si="2"/>
        <v>BeschäftigungsentwicklungSlowenien</v>
      </c>
      <c r="B142" s="8">
        <v>142</v>
      </c>
      <c r="C142" s="32" t="s">
        <v>225</v>
      </c>
      <c r="D142" s="32" t="s">
        <v>26</v>
      </c>
      <c r="E142" s="32" t="s">
        <v>151</v>
      </c>
      <c r="F142" s="32" t="s">
        <v>351</v>
      </c>
      <c r="G142" s="32" t="s">
        <v>32</v>
      </c>
      <c r="H142" s="32" t="s">
        <v>375</v>
      </c>
      <c r="I142" s="33">
        <v>1.6</v>
      </c>
      <c r="J142" s="33">
        <v>0.6</v>
      </c>
      <c r="K142" s="33">
        <v>1.6</v>
      </c>
      <c r="L142" s="33">
        <v>-0.3</v>
      </c>
      <c r="M142" s="33">
        <v>0.3</v>
      </c>
      <c r="N142" s="33">
        <v>-0.5</v>
      </c>
      <c r="O142" s="33">
        <v>1.6</v>
      </c>
      <c r="P142" s="33">
        <v>3.4</v>
      </c>
      <c r="Q142" s="33">
        <v>2.5</v>
      </c>
      <c r="R142" s="33">
        <v>-1.6</v>
      </c>
      <c r="S142" s="33">
        <v>-2.1</v>
      </c>
      <c r="T142" s="33">
        <v>-1.7</v>
      </c>
      <c r="U142" s="33">
        <v>-0.9</v>
      </c>
      <c r="V142" s="33">
        <v>-1.1000000000000001</v>
      </c>
      <c r="W142" s="33">
        <v>0.4</v>
      </c>
      <c r="X142" s="33">
        <v>1.3</v>
      </c>
      <c r="Y142" s="33">
        <v>1.8</v>
      </c>
      <c r="Z142" s="33">
        <v>3</v>
      </c>
      <c r="AA142" s="33">
        <v>3.2</v>
      </c>
      <c r="AB142" s="33">
        <v>2.5</v>
      </c>
      <c r="AC142" s="33">
        <v>-0.7</v>
      </c>
      <c r="AD142" s="33">
        <v>1.3</v>
      </c>
      <c r="AE142" s="33">
        <v>2.9</v>
      </c>
      <c r="AF142" s="33">
        <v>1.2</v>
      </c>
      <c r="AG142" s="33">
        <v>0.9</v>
      </c>
      <c r="AH142" s="33">
        <v>0.7</v>
      </c>
    </row>
    <row r="143" spans="1:34" ht="14.5" x14ac:dyDescent="0.35">
      <c r="A143" s="8" t="str">
        <f t="shared" si="2"/>
        <v>BeschäftigungsentwicklungSpanien</v>
      </c>
      <c r="B143" s="8">
        <v>143</v>
      </c>
      <c r="C143" s="32" t="s">
        <v>225</v>
      </c>
      <c r="D143" s="32" t="s">
        <v>8</v>
      </c>
      <c r="E143" s="32" t="s">
        <v>151</v>
      </c>
      <c r="F143" s="32" t="s">
        <v>351</v>
      </c>
      <c r="G143" s="32" t="s">
        <v>32</v>
      </c>
      <c r="H143" s="32" t="s">
        <v>375</v>
      </c>
      <c r="I143" s="33">
        <v>5</v>
      </c>
      <c r="J143" s="33">
        <v>3.2</v>
      </c>
      <c r="K143" s="33">
        <v>2.5</v>
      </c>
      <c r="L143" s="33">
        <v>3.2</v>
      </c>
      <c r="M143" s="33">
        <v>3.7</v>
      </c>
      <c r="N143" s="33">
        <v>4.2</v>
      </c>
      <c r="O143" s="33">
        <v>4.0999999999999996</v>
      </c>
      <c r="P143" s="33">
        <v>3.2</v>
      </c>
      <c r="Q143" s="33">
        <v>0.1</v>
      </c>
      <c r="R143" s="33">
        <v>-6.3</v>
      </c>
      <c r="S143" s="33">
        <v>-1.7</v>
      </c>
      <c r="T143" s="33">
        <v>-2.5</v>
      </c>
      <c r="U143" s="33">
        <v>-4</v>
      </c>
      <c r="V143" s="33">
        <v>-2.4</v>
      </c>
      <c r="W143" s="33">
        <v>1</v>
      </c>
      <c r="X143" s="33">
        <v>2.8</v>
      </c>
      <c r="Y143" s="33">
        <v>2.1</v>
      </c>
      <c r="Z143" s="33">
        <v>2.6</v>
      </c>
      <c r="AA143" s="33">
        <v>2.2999999999999998</v>
      </c>
      <c r="AB143" s="33">
        <v>2.2000000000000002</v>
      </c>
      <c r="AC143" s="33">
        <v>-4.2</v>
      </c>
      <c r="AD143" s="33">
        <v>2.2999999999999998</v>
      </c>
      <c r="AE143" s="33">
        <v>2.7</v>
      </c>
      <c r="AF143" s="33">
        <v>1.9</v>
      </c>
      <c r="AG143" s="33">
        <v>1.2</v>
      </c>
      <c r="AH143" s="33">
        <v>1.3</v>
      </c>
    </row>
    <row r="144" spans="1:34" ht="14.5" x14ac:dyDescent="0.35">
      <c r="A144" s="8" t="str">
        <f t="shared" si="2"/>
        <v>BeschäftigungsentwicklungTschechische Republik</v>
      </c>
      <c r="B144" s="8">
        <v>144</v>
      </c>
      <c r="C144" s="32" t="s">
        <v>225</v>
      </c>
      <c r="D144" s="32" t="s">
        <v>22</v>
      </c>
      <c r="E144" s="32" t="s">
        <v>151</v>
      </c>
      <c r="F144" s="32" t="s">
        <v>351</v>
      </c>
      <c r="G144" s="32" t="s">
        <v>32</v>
      </c>
      <c r="H144" s="32" t="s">
        <v>375</v>
      </c>
      <c r="I144" s="33">
        <v>-0.8</v>
      </c>
      <c r="J144" s="33">
        <v>-0.3</v>
      </c>
      <c r="K144" s="33">
        <v>0.6</v>
      </c>
      <c r="L144" s="33">
        <v>-0.8</v>
      </c>
      <c r="M144" s="33">
        <v>-0.2</v>
      </c>
      <c r="N144" s="33">
        <v>1.9</v>
      </c>
      <c r="O144" s="33">
        <v>1.3</v>
      </c>
      <c r="P144" s="33">
        <v>2.1</v>
      </c>
      <c r="Q144" s="33">
        <v>2.2000000000000002</v>
      </c>
      <c r="R144" s="33">
        <v>-1.8</v>
      </c>
      <c r="S144" s="33">
        <v>-1</v>
      </c>
      <c r="T144" s="33">
        <v>-0.3</v>
      </c>
      <c r="U144" s="33">
        <v>0.4</v>
      </c>
      <c r="V144" s="33">
        <v>0.3</v>
      </c>
      <c r="W144" s="33">
        <v>0.6</v>
      </c>
      <c r="X144" s="33">
        <v>1.4</v>
      </c>
      <c r="Y144" s="33">
        <v>1.6</v>
      </c>
      <c r="Z144" s="33">
        <v>1.6</v>
      </c>
      <c r="AA144" s="33">
        <v>1.3</v>
      </c>
      <c r="AB144" s="33">
        <v>0.2</v>
      </c>
      <c r="AC144" s="33">
        <v>-1.7</v>
      </c>
      <c r="AD144" s="33">
        <v>0.4</v>
      </c>
      <c r="AE144" s="33">
        <v>1.5</v>
      </c>
      <c r="AF144" s="33">
        <v>0.6</v>
      </c>
      <c r="AG144" s="33">
        <v>0.2</v>
      </c>
      <c r="AH144" s="33">
        <v>0.5</v>
      </c>
    </row>
    <row r="145" spans="1:34" ht="14.5" x14ac:dyDescent="0.35">
      <c r="A145" s="8" t="str">
        <f t="shared" si="2"/>
        <v>BeschäftigungsentwicklungUngarn</v>
      </c>
      <c r="B145" s="8">
        <v>145</v>
      </c>
      <c r="C145" s="32" t="s">
        <v>225</v>
      </c>
      <c r="D145" s="32" t="s">
        <v>24</v>
      </c>
      <c r="E145" s="32" t="s">
        <v>151</v>
      </c>
      <c r="F145" s="32" t="s">
        <v>351</v>
      </c>
      <c r="G145" s="32" t="s">
        <v>32</v>
      </c>
      <c r="H145" s="32" t="s">
        <v>375</v>
      </c>
      <c r="I145" s="33">
        <v>0.6</v>
      </c>
      <c r="J145" s="33">
        <v>0.2</v>
      </c>
      <c r="K145" s="33">
        <v>-0.2</v>
      </c>
      <c r="L145" s="33">
        <v>1.9</v>
      </c>
      <c r="M145" s="33">
        <v>-1.1000000000000001</v>
      </c>
      <c r="N145" s="33">
        <v>-0.7</v>
      </c>
      <c r="O145" s="33">
        <v>0.8</v>
      </c>
      <c r="P145" s="33">
        <v>-0.7</v>
      </c>
      <c r="Q145" s="33">
        <v>-1.8</v>
      </c>
      <c r="R145" s="33">
        <v>-1.9</v>
      </c>
      <c r="S145" s="33">
        <v>-0.7</v>
      </c>
      <c r="T145" s="34"/>
      <c r="U145" s="33">
        <v>0.9</v>
      </c>
      <c r="V145" s="33">
        <v>1.3</v>
      </c>
      <c r="W145" s="33">
        <v>4.5999999999999996</v>
      </c>
      <c r="X145" s="33">
        <v>2.2000000000000002</v>
      </c>
      <c r="Y145" s="33">
        <v>3.7</v>
      </c>
      <c r="Z145" s="33">
        <v>1.9</v>
      </c>
      <c r="AA145" s="33">
        <v>2.2999999999999998</v>
      </c>
      <c r="AB145" s="33">
        <v>1.3</v>
      </c>
      <c r="AC145" s="33">
        <v>-1.2</v>
      </c>
      <c r="AD145" s="33">
        <v>1.3</v>
      </c>
      <c r="AE145" s="33">
        <v>1.5</v>
      </c>
      <c r="AF145" s="34"/>
      <c r="AG145" s="33">
        <v>0.2</v>
      </c>
      <c r="AH145" s="33">
        <v>0.2</v>
      </c>
    </row>
    <row r="146" spans="1:34" ht="14.5" x14ac:dyDescent="0.35">
      <c r="A146" s="8" t="str">
        <f t="shared" si="2"/>
        <v>BeschäftigungsentwicklungVereinigtes Königreich Großbritannien und Nordirland</v>
      </c>
      <c r="B146" s="8">
        <v>146</v>
      </c>
      <c r="C146" s="32" t="s">
        <v>225</v>
      </c>
      <c r="D146" s="32" t="s">
        <v>57</v>
      </c>
      <c r="E146" s="32" t="s">
        <v>151</v>
      </c>
      <c r="F146" s="32" t="s">
        <v>351</v>
      </c>
      <c r="G146" s="32" t="s">
        <v>32</v>
      </c>
      <c r="H146" s="32" t="s">
        <v>375</v>
      </c>
      <c r="I146" s="33">
        <v>1.2</v>
      </c>
      <c r="J146" s="33">
        <v>0.8</v>
      </c>
      <c r="K146" s="33">
        <v>0.8</v>
      </c>
      <c r="L146" s="33">
        <v>1</v>
      </c>
      <c r="M146" s="33">
        <v>1.1000000000000001</v>
      </c>
      <c r="N146" s="33">
        <v>1.1000000000000001</v>
      </c>
      <c r="O146" s="33">
        <v>1</v>
      </c>
      <c r="P146" s="33">
        <v>0.8</v>
      </c>
      <c r="Q146" s="33">
        <v>0.8</v>
      </c>
      <c r="R146" s="33">
        <v>-1.6</v>
      </c>
      <c r="S146" s="33">
        <v>0.2</v>
      </c>
      <c r="T146" s="33">
        <v>0.5</v>
      </c>
      <c r="U146" s="33">
        <v>1.1000000000000001</v>
      </c>
      <c r="V146" s="33">
        <v>1.2</v>
      </c>
      <c r="W146" s="33">
        <v>2.4</v>
      </c>
      <c r="X146" s="33">
        <v>1.7</v>
      </c>
      <c r="Y146" s="33">
        <v>1.5</v>
      </c>
      <c r="Z146" s="33">
        <v>1</v>
      </c>
      <c r="AA146" s="33">
        <v>1.2</v>
      </c>
      <c r="AB146" s="33">
        <v>1.1000000000000001</v>
      </c>
      <c r="AC146" s="33">
        <v>-0.9</v>
      </c>
      <c r="AD146" s="33">
        <v>-0.3</v>
      </c>
      <c r="AE146" s="33">
        <v>1</v>
      </c>
      <c r="AF146" s="33">
        <v>-0.2</v>
      </c>
      <c r="AG146" s="33">
        <v>0.1</v>
      </c>
      <c r="AH146" s="33">
        <v>0.6</v>
      </c>
    </row>
    <row r="147" spans="1:34" ht="14.5" x14ac:dyDescent="0.35">
      <c r="A147" s="8" t="str">
        <f t="shared" si="2"/>
        <v>BeschäftigungsentwicklungZypern</v>
      </c>
      <c r="B147" s="8">
        <v>147</v>
      </c>
      <c r="C147" s="32" t="s">
        <v>225</v>
      </c>
      <c r="D147" s="32" t="s">
        <v>30</v>
      </c>
      <c r="E147" s="32" t="s">
        <v>151</v>
      </c>
      <c r="F147" s="32" t="s">
        <v>351</v>
      </c>
      <c r="G147" s="32" t="s">
        <v>32</v>
      </c>
      <c r="H147" s="32" t="s">
        <v>375</v>
      </c>
      <c r="I147" s="33">
        <v>1.7</v>
      </c>
      <c r="J147" s="33">
        <v>2.2000000000000002</v>
      </c>
      <c r="K147" s="33">
        <v>2.1</v>
      </c>
      <c r="L147" s="33">
        <v>3.6</v>
      </c>
      <c r="M147" s="33">
        <v>4</v>
      </c>
      <c r="N147" s="33">
        <v>3.6</v>
      </c>
      <c r="O147" s="33">
        <v>1.9</v>
      </c>
      <c r="P147" s="33">
        <v>4.4000000000000004</v>
      </c>
      <c r="Q147" s="33">
        <v>3.5</v>
      </c>
      <c r="R147" s="33">
        <v>0</v>
      </c>
      <c r="S147" s="33">
        <v>0.6</v>
      </c>
      <c r="T147" s="33">
        <v>0.3</v>
      </c>
      <c r="U147" s="33">
        <v>-3.5</v>
      </c>
      <c r="V147" s="33">
        <v>-5.6</v>
      </c>
      <c r="W147" s="33">
        <v>-2</v>
      </c>
      <c r="X147" s="33">
        <v>1.6</v>
      </c>
      <c r="Y147" s="33">
        <v>4.7</v>
      </c>
      <c r="Z147" s="33">
        <v>5.4</v>
      </c>
      <c r="AA147" s="33">
        <v>5.3</v>
      </c>
      <c r="AB147" s="33">
        <v>3.1</v>
      </c>
      <c r="AC147" s="33">
        <v>-1.2</v>
      </c>
      <c r="AD147" s="33">
        <v>3.2</v>
      </c>
      <c r="AE147" s="33">
        <v>3</v>
      </c>
      <c r="AF147" s="33">
        <v>1.8</v>
      </c>
      <c r="AG147" s="33">
        <v>1.6</v>
      </c>
      <c r="AH147" s="33">
        <v>1.6</v>
      </c>
    </row>
    <row r="148" spans="1:34" ht="14.5" x14ac:dyDescent="0.35">
      <c r="A148" s="8" t="str">
        <f t="shared" si="2"/>
        <v>Bevölkerung insgesamtBelgien</v>
      </c>
      <c r="B148" s="8">
        <v>148</v>
      </c>
      <c r="C148" s="32" t="s">
        <v>200</v>
      </c>
      <c r="D148" s="32" t="s">
        <v>9</v>
      </c>
      <c r="E148" s="32" t="s">
        <v>54</v>
      </c>
      <c r="F148" s="32" t="s">
        <v>344</v>
      </c>
      <c r="G148" s="32" t="s">
        <v>32</v>
      </c>
      <c r="H148" s="32" t="s">
        <v>375</v>
      </c>
      <c r="I148" s="33">
        <v>10.251250000000001</v>
      </c>
      <c r="J148" s="33">
        <v>10.286569999999999</v>
      </c>
      <c r="K148" s="33">
        <v>10.332784999999999</v>
      </c>
      <c r="L148" s="33">
        <v>10.376132999999999</v>
      </c>
      <c r="M148" s="33">
        <v>10.421137</v>
      </c>
      <c r="N148" s="33">
        <v>10.478617</v>
      </c>
      <c r="O148" s="33">
        <v>10.547958000000001</v>
      </c>
      <c r="P148" s="33">
        <v>10.6257</v>
      </c>
      <c r="Q148" s="33">
        <v>10.709973</v>
      </c>
      <c r="R148" s="33">
        <v>10.796493</v>
      </c>
      <c r="S148" s="33">
        <v>10.920272000000001</v>
      </c>
      <c r="T148" s="33">
        <v>11.038264</v>
      </c>
      <c r="U148" s="33">
        <v>11.106931000000001</v>
      </c>
      <c r="V148" s="33">
        <v>11.159407</v>
      </c>
      <c r="W148" s="33">
        <v>11.209057000000001</v>
      </c>
      <c r="X148" s="33">
        <v>11.274196</v>
      </c>
      <c r="Y148" s="33">
        <v>11.331422</v>
      </c>
      <c r="Z148" s="33">
        <v>11.375157999999999</v>
      </c>
      <c r="AA148" s="33">
        <v>11.427054</v>
      </c>
      <c r="AB148" s="33">
        <v>11.48898</v>
      </c>
      <c r="AC148" s="33">
        <v>11.538603999999999</v>
      </c>
      <c r="AD148" s="33">
        <v>11.586195</v>
      </c>
      <c r="AE148" s="33">
        <v>11.674652</v>
      </c>
      <c r="AF148" s="33">
        <v>11.751120999999999</v>
      </c>
      <c r="AG148" s="33">
        <v>11.795774999999999</v>
      </c>
      <c r="AH148" s="33">
        <v>11.835880999999999</v>
      </c>
    </row>
    <row r="149" spans="1:34" ht="14.5" x14ac:dyDescent="0.35">
      <c r="A149" s="8" t="str">
        <f t="shared" si="2"/>
        <v>Bevölkerung insgesamtBulgarien</v>
      </c>
      <c r="B149" s="8">
        <v>149</v>
      </c>
      <c r="C149" s="32" t="s">
        <v>200</v>
      </c>
      <c r="D149" s="32" t="s">
        <v>25</v>
      </c>
      <c r="E149" s="32" t="s">
        <v>54</v>
      </c>
      <c r="F149" s="32" t="s">
        <v>344</v>
      </c>
      <c r="G149" s="32" t="s">
        <v>32</v>
      </c>
      <c r="H149" s="32" t="s">
        <v>375</v>
      </c>
      <c r="I149" s="33">
        <v>8.1701719999999991</v>
      </c>
      <c r="J149" s="33">
        <v>8.0091420000000006</v>
      </c>
      <c r="K149" s="33">
        <v>7.837161</v>
      </c>
      <c r="L149" s="33">
        <v>7.7753269999999999</v>
      </c>
      <c r="M149" s="33">
        <v>7.7168599999999996</v>
      </c>
      <c r="N149" s="33">
        <v>7.6589719999999994</v>
      </c>
      <c r="O149" s="33">
        <v>7.6010219999999995</v>
      </c>
      <c r="P149" s="33">
        <v>7.5453380000000001</v>
      </c>
      <c r="Q149" s="33">
        <v>7.4925609999999994</v>
      </c>
      <c r="R149" s="33">
        <v>7.4444420000000004</v>
      </c>
      <c r="S149" s="33">
        <v>7.3955989999999998</v>
      </c>
      <c r="T149" s="33">
        <v>7.3483270000000003</v>
      </c>
      <c r="U149" s="33">
        <v>7.3058879999999995</v>
      </c>
      <c r="V149" s="33">
        <v>7.2651149999999998</v>
      </c>
      <c r="W149" s="33">
        <v>7.2239380000000004</v>
      </c>
      <c r="X149" s="33">
        <v>7.1779909999999996</v>
      </c>
      <c r="Y149" s="33">
        <v>7.1278220000000001</v>
      </c>
      <c r="Z149" s="33">
        <v>7.0759470000000002</v>
      </c>
      <c r="AA149" s="33">
        <v>7.0250370000000002</v>
      </c>
      <c r="AB149" s="33">
        <v>6.9757610000000003</v>
      </c>
      <c r="AC149" s="33">
        <v>6.9340150000000005</v>
      </c>
      <c r="AD149" s="33">
        <v>6.8777430000000006</v>
      </c>
      <c r="AE149" s="33">
        <v>6.4651019999999999</v>
      </c>
      <c r="AF149" s="33">
        <v>6.4909629999999998</v>
      </c>
      <c r="AG149" s="33">
        <v>6.4520169999999997</v>
      </c>
      <c r="AH149" s="33">
        <v>6.4004009999999996</v>
      </c>
    </row>
    <row r="150" spans="1:34" ht="14.5" x14ac:dyDescent="0.35">
      <c r="A150" s="8" t="str">
        <f t="shared" si="2"/>
        <v>Bevölkerung insgesamtDänemark</v>
      </c>
      <c r="B150" s="8">
        <v>150</v>
      </c>
      <c r="C150" s="32" t="s">
        <v>200</v>
      </c>
      <c r="D150" s="32" t="s">
        <v>5</v>
      </c>
      <c r="E150" s="32" t="s">
        <v>54</v>
      </c>
      <c r="F150" s="32" t="s">
        <v>344</v>
      </c>
      <c r="G150" s="32" t="s">
        <v>32</v>
      </c>
      <c r="H150" s="32" t="s">
        <v>375</v>
      </c>
      <c r="I150" s="33">
        <v>5.3396160000000004</v>
      </c>
      <c r="J150" s="33">
        <v>5.3587830000000007</v>
      </c>
      <c r="K150" s="33">
        <v>5.3759309999999996</v>
      </c>
      <c r="L150" s="33">
        <v>5.390574</v>
      </c>
      <c r="M150" s="33">
        <v>5.4045230000000002</v>
      </c>
      <c r="N150" s="33">
        <v>5.4194319999999996</v>
      </c>
      <c r="O150" s="33">
        <v>5.4372720000000001</v>
      </c>
      <c r="P150" s="33">
        <v>5.4614380000000002</v>
      </c>
      <c r="Q150" s="33">
        <v>5.4936210000000001</v>
      </c>
      <c r="R150" s="33">
        <v>5.5230950000000005</v>
      </c>
      <c r="S150" s="33">
        <v>5.5476830000000001</v>
      </c>
      <c r="T150" s="33">
        <v>5.5705720000000003</v>
      </c>
      <c r="U150" s="33">
        <v>5.5915720000000002</v>
      </c>
      <c r="V150" s="33">
        <v>5.6149319999999996</v>
      </c>
      <c r="W150" s="33">
        <v>5.6434750000000005</v>
      </c>
      <c r="X150" s="33">
        <v>5.6834829999999998</v>
      </c>
      <c r="Y150" s="33">
        <v>5.7280100000000003</v>
      </c>
      <c r="Z150" s="33">
        <v>5.7649790000000003</v>
      </c>
      <c r="AA150" s="33">
        <v>5.7936360000000002</v>
      </c>
      <c r="AB150" s="33">
        <v>5.8144219999999995</v>
      </c>
      <c r="AC150" s="33">
        <v>5.831404</v>
      </c>
      <c r="AD150" s="33">
        <v>5.8567330000000002</v>
      </c>
      <c r="AE150" s="33">
        <v>5.9087569999999996</v>
      </c>
      <c r="AF150" s="33">
        <v>5.934755</v>
      </c>
      <c r="AG150" s="33">
        <v>5.9596809999999998</v>
      </c>
      <c r="AH150" s="33">
        <v>5.9835200000000004</v>
      </c>
    </row>
    <row r="151" spans="1:34" ht="14.5" x14ac:dyDescent="0.35">
      <c r="A151" s="8" t="str">
        <f t="shared" si="2"/>
        <v>Bevölkerung insgesamtDeutschland</v>
      </c>
      <c r="B151" s="8">
        <v>151</v>
      </c>
      <c r="C151" s="32" t="s">
        <v>200</v>
      </c>
      <c r="D151" s="32" t="s">
        <v>2</v>
      </c>
      <c r="E151" s="32" t="s">
        <v>54</v>
      </c>
      <c r="F151" s="32" t="s">
        <v>344</v>
      </c>
      <c r="G151" s="32" t="s">
        <v>32</v>
      </c>
      <c r="H151" s="32" t="s">
        <v>375</v>
      </c>
      <c r="I151" s="33">
        <v>82.211507999999995</v>
      </c>
      <c r="J151" s="33">
        <v>82.349924999999999</v>
      </c>
      <c r="K151" s="33">
        <v>82.488495</v>
      </c>
      <c r="L151" s="33">
        <v>82.534176000000002</v>
      </c>
      <c r="M151" s="33">
        <v>82.516259999999988</v>
      </c>
      <c r="N151" s="33">
        <v>82.469422000000009</v>
      </c>
      <c r="O151" s="33">
        <v>82.376451000000003</v>
      </c>
      <c r="P151" s="33">
        <v>82.266372000000004</v>
      </c>
      <c r="Q151" s="33">
        <v>82.110096999999996</v>
      </c>
      <c r="R151" s="33">
        <v>81.902307000000008</v>
      </c>
      <c r="S151" s="33">
        <v>81.012160999999992</v>
      </c>
      <c r="T151" s="33">
        <v>80.274982999999992</v>
      </c>
      <c r="U151" s="33">
        <v>80.425823000000008</v>
      </c>
      <c r="V151" s="33">
        <v>80.645604999999989</v>
      </c>
      <c r="W151" s="33">
        <v>80.982500000000002</v>
      </c>
      <c r="X151" s="33">
        <v>81.686610999999999</v>
      </c>
      <c r="Y151" s="33">
        <v>82.348669000000001</v>
      </c>
      <c r="Z151" s="33">
        <v>82.657001999999991</v>
      </c>
      <c r="AA151" s="33">
        <v>82.905782000000002</v>
      </c>
      <c r="AB151" s="33">
        <v>83.092962</v>
      </c>
      <c r="AC151" s="33">
        <v>83.160871</v>
      </c>
      <c r="AD151" s="33">
        <v>83.196078</v>
      </c>
      <c r="AE151" s="33">
        <v>83.79807799999999</v>
      </c>
      <c r="AF151" s="33">
        <v>84.475751000000002</v>
      </c>
      <c r="AG151" s="33">
        <v>84.665312999999998</v>
      </c>
      <c r="AH151" s="33">
        <v>84.806207999999998</v>
      </c>
    </row>
    <row r="152" spans="1:34" ht="14.5" x14ac:dyDescent="0.35">
      <c r="A152" s="8" t="str">
        <f t="shared" si="2"/>
        <v>Bevölkerung insgesamtEstland</v>
      </c>
      <c r="B152" s="8">
        <v>152</v>
      </c>
      <c r="C152" s="32" t="s">
        <v>200</v>
      </c>
      <c r="D152" s="32" t="s">
        <v>18</v>
      </c>
      <c r="E152" s="32" t="s">
        <v>54</v>
      </c>
      <c r="F152" s="32" t="s">
        <v>344</v>
      </c>
      <c r="G152" s="32" t="s">
        <v>32</v>
      </c>
      <c r="H152" s="32" t="s">
        <v>375</v>
      </c>
      <c r="I152" s="33">
        <v>1.3969849999999999</v>
      </c>
      <c r="J152" s="33">
        <v>1.388115</v>
      </c>
      <c r="K152" s="33">
        <v>1.3793499999999999</v>
      </c>
      <c r="L152" s="33">
        <v>1.3707199999999999</v>
      </c>
      <c r="M152" s="33">
        <v>1.3625499999999999</v>
      </c>
      <c r="N152" s="33">
        <v>1.3547750000000001</v>
      </c>
      <c r="O152" s="33">
        <v>1.3468099999999998</v>
      </c>
      <c r="P152" s="33">
        <v>1.3406800000000001</v>
      </c>
      <c r="Q152" s="33">
        <v>1.3370899999999999</v>
      </c>
      <c r="R152" s="33">
        <v>1.3345150000000001</v>
      </c>
      <c r="S152" s="33">
        <v>1.331475</v>
      </c>
      <c r="T152" s="33">
        <v>1.327439</v>
      </c>
      <c r="U152" s="33">
        <v>1.3226959999999999</v>
      </c>
      <c r="V152" s="33">
        <v>1.3179970000000001</v>
      </c>
      <c r="W152" s="33">
        <v>1.315345</v>
      </c>
      <c r="X152" s="33">
        <v>1.315407</v>
      </c>
      <c r="Y152" s="33">
        <v>1.3157890000000001</v>
      </c>
      <c r="Z152" s="33">
        <v>1.3173840000000001</v>
      </c>
      <c r="AA152" s="33">
        <v>1.3219770000000002</v>
      </c>
      <c r="AB152" s="33">
        <v>1.3268979999999999</v>
      </c>
      <c r="AC152" s="33">
        <v>1.3295219999999999</v>
      </c>
      <c r="AD152" s="33">
        <v>1.330932</v>
      </c>
      <c r="AE152" s="33">
        <v>1.3326629999999999</v>
      </c>
      <c r="AF152" s="33">
        <v>1.3586230000000001</v>
      </c>
      <c r="AG152" s="33">
        <v>1.3596949999999999</v>
      </c>
      <c r="AH152" s="33">
        <v>1.3651340000000001</v>
      </c>
    </row>
    <row r="153" spans="1:34" ht="14.5" x14ac:dyDescent="0.35">
      <c r="A153" s="8" t="str">
        <f t="shared" si="2"/>
        <v>Bevölkerung insgesamtEU27</v>
      </c>
      <c r="B153" s="8">
        <v>153</v>
      </c>
      <c r="C153" s="32" t="s">
        <v>200</v>
      </c>
      <c r="D153" s="32" t="s">
        <v>368</v>
      </c>
      <c r="E153" s="32" t="s">
        <v>54</v>
      </c>
      <c r="F153" s="32" t="s">
        <v>344</v>
      </c>
      <c r="G153" s="32" t="s">
        <v>32</v>
      </c>
      <c r="H153" s="32" t="s">
        <v>375</v>
      </c>
      <c r="I153" s="33">
        <v>428.85728999999998</v>
      </c>
      <c r="J153" s="33">
        <v>429.481944</v>
      </c>
      <c r="K153" s="33">
        <v>430.45666299999999</v>
      </c>
      <c r="L153" s="33">
        <v>431.976112</v>
      </c>
      <c r="M153" s="33">
        <v>433.589156</v>
      </c>
      <c r="N153" s="33">
        <v>435.11625400000003</v>
      </c>
      <c r="O153" s="33">
        <v>436.52186599999999</v>
      </c>
      <c r="P153" s="33">
        <v>437.97644099999997</v>
      </c>
      <c r="Q153" s="33">
        <v>439.386639</v>
      </c>
      <c r="R153" s="33">
        <v>440.35415699999999</v>
      </c>
      <c r="S153" s="33">
        <v>440.30136300000004</v>
      </c>
      <c r="T153" s="33">
        <v>440.24748299999999</v>
      </c>
      <c r="U153" s="33">
        <v>440.90518600000001</v>
      </c>
      <c r="V153" s="33">
        <v>442.07079999999996</v>
      </c>
      <c r="W153" s="33">
        <v>443.27535</v>
      </c>
      <c r="X153" s="33">
        <v>444.23482100000001</v>
      </c>
      <c r="Y153" s="33">
        <v>445.16863000000001</v>
      </c>
      <c r="Z153" s="33">
        <v>445.87149399999998</v>
      </c>
      <c r="AA153" s="33">
        <v>446.32749999999999</v>
      </c>
      <c r="AB153" s="33">
        <v>446.88317999999998</v>
      </c>
      <c r="AC153" s="33">
        <v>447.26370299999996</v>
      </c>
      <c r="AD153" s="33">
        <v>446.97139000000004</v>
      </c>
      <c r="AE153" s="33">
        <v>447.63022100000001</v>
      </c>
      <c r="AF153" s="33">
        <v>450.160461</v>
      </c>
      <c r="AG153" s="33">
        <v>451.09613200000001</v>
      </c>
      <c r="AH153" s="33">
        <v>451.77115399999997</v>
      </c>
    </row>
    <row r="154" spans="1:34" ht="14.5" x14ac:dyDescent="0.35">
      <c r="A154" s="8" t="str">
        <f t="shared" si="2"/>
        <v>Bevölkerung insgesamtFinnland</v>
      </c>
      <c r="B154" s="8">
        <v>154</v>
      </c>
      <c r="C154" s="32" t="s">
        <v>200</v>
      </c>
      <c r="D154" s="32" t="s">
        <v>14</v>
      </c>
      <c r="E154" s="32" t="s">
        <v>54</v>
      </c>
      <c r="F154" s="32" t="s">
        <v>344</v>
      </c>
      <c r="G154" s="32" t="s">
        <v>32</v>
      </c>
      <c r="H154" s="32" t="s">
        <v>375</v>
      </c>
      <c r="I154" s="33">
        <v>5.1762090000000001</v>
      </c>
      <c r="J154" s="33">
        <v>5.188008</v>
      </c>
      <c r="K154" s="33">
        <v>5.2005980000000003</v>
      </c>
      <c r="L154" s="33">
        <v>5.2130140000000003</v>
      </c>
      <c r="M154" s="33">
        <v>5.2281719999999998</v>
      </c>
      <c r="N154" s="33">
        <v>5.2460950000000004</v>
      </c>
      <c r="O154" s="33">
        <v>5.2662680000000002</v>
      </c>
      <c r="P154" s="33">
        <v>5.2887200000000005</v>
      </c>
      <c r="Q154" s="33">
        <v>5.3133990000000004</v>
      </c>
      <c r="R154" s="33">
        <v>5.3388710000000001</v>
      </c>
      <c r="S154" s="33">
        <v>5.3633519999999999</v>
      </c>
      <c r="T154" s="33">
        <v>5.3882719999999997</v>
      </c>
      <c r="U154" s="33">
        <v>5.4139699999999999</v>
      </c>
      <c r="V154" s="33">
        <v>5.4389719999999997</v>
      </c>
      <c r="W154" s="33">
        <v>5.4615119999999999</v>
      </c>
      <c r="X154" s="33">
        <v>5.4795309999999997</v>
      </c>
      <c r="Y154" s="33">
        <v>5.4953029999999998</v>
      </c>
      <c r="Z154" s="33">
        <v>5.5082139999999997</v>
      </c>
      <c r="AA154" s="33">
        <v>5.5155240000000001</v>
      </c>
      <c r="AB154" s="33">
        <v>5.5216059999999993</v>
      </c>
      <c r="AC154" s="33">
        <v>5.5295429999999994</v>
      </c>
      <c r="AD154" s="33">
        <v>5.5410170000000001</v>
      </c>
      <c r="AE154" s="33">
        <v>5.5564160000000005</v>
      </c>
      <c r="AF154" s="33">
        <v>5.5773380000000001</v>
      </c>
      <c r="AG154" s="33">
        <v>5.5862889999999998</v>
      </c>
      <c r="AH154" s="33">
        <v>5.5994170000000008</v>
      </c>
    </row>
    <row r="155" spans="1:34" ht="14.5" x14ac:dyDescent="0.35">
      <c r="A155" s="8" t="str">
        <f t="shared" si="2"/>
        <v>Bevölkerung insgesamtFrankreich</v>
      </c>
      <c r="B155" s="8">
        <v>155</v>
      </c>
      <c r="C155" s="32" t="s">
        <v>200</v>
      </c>
      <c r="D155" s="32" t="s">
        <v>0</v>
      </c>
      <c r="E155" s="32" t="s">
        <v>54</v>
      </c>
      <c r="F155" s="32" t="s">
        <v>344</v>
      </c>
      <c r="G155" s="32" t="s">
        <v>32</v>
      </c>
      <c r="H155" s="32" t="s">
        <v>375</v>
      </c>
      <c r="I155" s="33">
        <v>60.762169</v>
      </c>
      <c r="J155" s="33">
        <v>61.201675999999999</v>
      </c>
      <c r="K155" s="33">
        <v>61.644061999999998</v>
      </c>
      <c r="L155" s="33">
        <v>62.078164999999998</v>
      </c>
      <c r="M155" s="33">
        <v>62.532556</v>
      </c>
      <c r="N155" s="33">
        <v>63.001252999999998</v>
      </c>
      <c r="O155" s="33">
        <v>63.437349999999995</v>
      </c>
      <c r="P155" s="33">
        <v>63.826129000000002</v>
      </c>
      <c r="Q155" s="33">
        <v>64.178709999999995</v>
      </c>
      <c r="R155" s="33">
        <v>64.504541000000003</v>
      </c>
      <c r="S155" s="33">
        <v>64.818787999999998</v>
      </c>
      <c r="T155" s="33">
        <v>65.127852000000004</v>
      </c>
      <c r="U155" s="33">
        <v>65.438666999999995</v>
      </c>
      <c r="V155" s="33">
        <v>65.883164999999991</v>
      </c>
      <c r="W155" s="33">
        <v>66.312066999999999</v>
      </c>
      <c r="X155" s="33">
        <v>66.548271999999997</v>
      </c>
      <c r="Y155" s="33">
        <v>66.724104000000011</v>
      </c>
      <c r="Z155" s="33">
        <v>66.918019999999999</v>
      </c>
      <c r="AA155" s="33">
        <v>67.101929999999996</v>
      </c>
      <c r="AB155" s="33">
        <v>67.248926000000012</v>
      </c>
      <c r="AC155" s="33">
        <v>67.488448999999989</v>
      </c>
      <c r="AD155" s="33">
        <v>67.76430400000001</v>
      </c>
      <c r="AE155" s="33">
        <v>67.990726999999993</v>
      </c>
      <c r="AF155" s="33">
        <v>68.221895999999987</v>
      </c>
      <c r="AG155" s="33">
        <v>68.453850000000003</v>
      </c>
      <c r="AH155" s="33">
        <v>68.686592999999988</v>
      </c>
    </row>
    <row r="156" spans="1:34" ht="14.5" x14ac:dyDescent="0.35">
      <c r="A156" s="8" t="str">
        <f t="shared" si="2"/>
        <v>Bevölkerung insgesamtGriechenland</v>
      </c>
      <c r="B156" s="8">
        <v>156</v>
      </c>
      <c r="C156" s="32" t="s">
        <v>200</v>
      </c>
      <c r="D156" s="32" t="s">
        <v>6</v>
      </c>
      <c r="E156" s="32" t="s">
        <v>54</v>
      </c>
      <c r="F156" s="32" t="s">
        <v>344</v>
      </c>
      <c r="G156" s="32" t="s">
        <v>32</v>
      </c>
      <c r="H156" s="32" t="s">
        <v>375</v>
      </c>
      <c r="I156" s="33">
        <v>10.805808000000001</v>
      </c>
      <c r="J156" s="33">
        <v>10.862131999999999</v>
      </c>
      <c r="K156" s="33">
        <v>10.902022000000001</v>
      </c>
      <c r="L156" s="33">
        <v>10.92807</v>
      </c>
      <c r="M156" s="33">
        <v>10.955140999999999</v>
      </c>
      <c r="N156" s="33">
        <v>10.987314</v>
      </c>
      <c r="O156" s="33">
        <v>11.020361999999999</v>
      </c>
      <c r="P156" s="33">
        <v>11.048473</v>
      </c>
      <c r="Q156" s="33">
        <v>11.077841000000001</v>
      </c>
      <c r="R156" s="33">
        <v>11.107016999999999</v>
      </c>
      <c r="S156" s="33">
        <v>11.121341000000001</v>
      </c>
      <c r="T156" s="33">
        <v>11.104899</v>
      </c>
      <c r="U156" s="33">
        <v>11.045011000000001</v>
      </c>
      <c r="V156" s="33">
        <v>10.965211</v>
      </c>
      <c r="W156" s="33">
        <v>10.892413000000001</v>
      </c>
      <c r="X156" s="33">
        <v>10.820883</v>
      </c>
      <c r="Y156" s="33">
        <v>10.775971</v>
      </c>
      <c r="Z156" s="33">
        <v>10.754678999999999</v>
      </c>
      <c r="AA156" s="33">
        <v>10.732882</v>
      </c>
      <c r="AB156" s="33">
        <v>10.721582</v>
      </c>
      <c r="AC156" s="33">
        <v>10.698599</v>
      </c>
      <c r="AD156" s="33">
        <v>10.569207</v>
      </c>
      <c r="AE156" s="33">
        <v>10.499030000000001</v>
      </c>
      <c r="AF156" s="33">
        <v>10.425537</v>
      </c>
      <c r="AG156" s="33">
        <v>10.383834</v>
      </c>
      <c r="AH156" s="33">
        <v>10.342299000000001</v>
      </c>
    </row>
    <row r="157" spans="1:34" ht="14.5" x14ac:dyDescent="0.35">
      <c r="A157" s="8" t="str">
        <f t="shared" si="2"/>
        <v>Bevölkerung insgesamtIrland</v>
      </c>
      <c r="B157" s="8">
        <v>157</v>
      </c>
      <c r="C157" s="32" t="s">
        <v>200</v>
      </c>
      <c r="D157" s="32" t="s">
        <v>4</v>
      </c>
      <c r="E157" s="32" t="s">
        <v>54</v>
      </c>
      <c r="F157" s="32" t="s">
        <v>344</v>
      </c>
      <c r="G157" s="32" t="s">
        <v>32</v>
      </c>
      <c r="H157" s="32" t="s">
        <v>375</v>
      </c>
      <c r="I157" s="33">
        <v>3.8051740000000001</v>
      </c>
      <c r="J157" s="33">
        <v>3.8662429999999999</v>
      </c>
      <c r="K157" s="33">
        <v>3.9319470000000001</v>
      </c>
      <c r="L157" s="33">
        <v>3.996521</v>
      </c>
      <c r="M157" s="33">
        <v>4.0702610000000004</v>
      </c>
      <c r="N157" s="33">
        <v>4.1599139999999997</v>
      </c>
      <c r="O157" s="33">
        <v>4.2741369999999996</v>
      </c>
      <c r="P157" s="33">
        <v>4.3989419999999999</v>
      </c>
      <c r="Q157" s="33">
        <v>4.4895439999999995</v>
      </c>
      <c r="R157" s="33">
        <v>4.5353750000000002</v>
      </c>
      <c r="S157" s="33">
        <v>4.560155</v>
      </c>
      <c r="T157" s="33">
        <v>4.5800840000000003</v>
      </c>
      <c r="U157" s="33">
        <v>4.5995330000000001</v>
      </c>
      <c r="V157" s="33">
        <v>4.6238159999999997</v>
      </c>
      <c r="W157" s="33">
        <v>4.6577399999999995</v>
      </c>
      <c r="X157" s="33">
        <v>4.7019570000000002</v>
      </c>
      <c r="Y157" s="33">
        <v>4.7553349999999996</v>
      </c>
      <c r="Z157" s="33">
        <v>4.8073879999999996</v>
      </c>
      <c r="AA157" s="33">
        <v>4.8673159999999998</v>
      </c>
      <c r="AB157" s="33">
        <v>4.9343399999999997</v>
      </c>
      <c r="AC157" s="33">
        <v>4.9853819999999995</v>
      </c>
      <c r="AD157" s="33">
        <v>5.0331640000000002</v>
      </c>
      <c r="AE157" s="33">
        <v>5.1295219999999997</v>
      </c>
      <c r="AF157" s="33">
        <v>5.2239049999999994</v>
      </c>
      <c r="AG157" s="33">
        <v>5.2918159999999999</v>
      </c>
      <c r="AH157" s="33">
        <v>5.3500259999999997</v>
      </c>
    </row>
    <row r="158" spans="1:34" ht="14.5" x14ac:dyDescent="0.35">
      <c r="A158" s="8" t="str">
        <f t="shared" si="2"/>
        <v>Bevölkerung insgesamtItalien</v>
      </c>
      <c r="B158" s="8">
        <v>158</v>
      </c>
      <c r="C158" s="32" t="s">
        <v>200</v>
      </c>
      <c r="D158" s="32" t="s">
        <v>3</v>
      </c>
      <c r="E158" s="32" t="s">
        <v>54</v>
      </c>
      <c r="F158" s="32" t="s">
        <v>344</v>
      </c>
      <c r="G158" s="32" t="s">
        <v>32</v>
      </c>
      <c r="H158" s="32" t="s">
        <v>375</v>
      </c>
      <c r="I158" s="33">
        <v>56.942107999999998</v>
      </c>
      <c r="J158" s="33">
        <v>56.9741</v>
      </c>
      <c r="K158" s="33">
        <v>57.059007000000001</v>
      </c>
      <c r="L158" s="33">
        <v>57.313203000000001</v>
      </c>
      <c r="M158" s="33">
        <v>57.685326000000003</v>
      </c>
      <c r="N158" s="33">
        <v>57.969483999999994</v>
      </c>
      <c r="O158" s="33">
        <v>58.143979000000002</v>
      </c>
      <c r="P158" s="33">
        <v>58.438309999999994</v>
      </c>
      <c r="Q158" s="33">
        <v>58.826731000000002</v>
      </c>
      <c r="R158" s="33">
        <v>59.095364000000004</v>
      </c>
      <c r="S158" s="33">
        <v>59.277417</v>
      </c>
      <c r="T158" s="33">
        <v>59.379449000000001</v>
      </c>
      <c r="U158" s="33">
        <v>59.539716999999996</v>
      </c>
      <c r="V158" s="33">
        <v>60.233947000000001</v>
      </c>
      <c r="W158" s="33">
        <v>60.789139999999996</v>
      </c>
      <c r="X158" s="33">
        <v>60.730582000000005</v>
      </c>
      <c r="Y158" s="33">
        <v>60.627498000000003</v>
      </c>
      <c r="Z158" s="33">
        <v>60.536709000000002</v>
      </c>
      <c r="AA158" s="33">
        <v>60.150323</v>
      </c>
      <c r="AB158" s="33">
        <v>59.729081000000001</v>
      </c>
      <c r="AC158" s="33">
        <v>59.438851</v>
      </c>
      <c r="AD158" s="33">
        <v>59.133172999999999</v>
      </c>
      <c r="AE158" s="33">
        <v>58.941572999999998</v>
      </c>
      <c r="AF158" s="33">
        <v>58.970012000000004</v>
      </c>
      <c r="AG158" s="33">
        <v>58.927192000000005</v>
      </c>
      <c r="AH158" s="33">
        <v>58.858573999999997</v>
      </c>
    </row>
    <row r="159" spans="1:34" ht="14.5" x14ac:dyDescent="0.35">
      <c r="A159" s="8" t="str">
        <f t="shared" si="2"/>
        <v>Bevölkerung insgesamtKroatien</v>
      </c>
      <c r="B159" s="8">
        <v>159</v>
      </c>
      <c r="C159" s="32" t="s">
        <v>200</v>
      </c>
      <c r="D159" s="32" t="s">
        <v>27</v>
      </c>
      <c r="E159" s="32" t="s">
        <v>54</v>
      </c>
      <c r="F159" s="32" t="s">
        <v>344</v>
      </c>
      <c r="G159" s="32" t="s">
        <v>32</v>
      </c>
      <c r="H159" s="32" t="s">
        <v>375</v>
      </c>
      <c r="I159" s="33">
        <v>4.3965709999999998</v>
      </c>
      <c r="J159" s="33">
        <v>4.3004499999999997</v>
      </c>
      <c r="K159" s="33">
        <v>4.3054390000000007</v>
      </c>
      <c r="L159" s="33">
        <v>4.305555</v>
      </c>
      <c r="M159" s="33">
        <v>4.3082929999999999</v>
      </c>
      <c r="N159" s="33">
        <v>4.311674</v>
      </c>
      <c r="O159" s="33">
        <v>4.3130090000000001</v>
      </c>
      <c r="P159" s="33">
        <v>4.3127490000000002</v>
      </c>
      <c r="Q159" s="33">
        <v>4.3108810000000002</v>
      </c>
      <c r="R159" s="33">
        <v>4.3063219999999998</v>
      </c>
      <c r="S159" s="33">
        <v>4.2963519999999997</v>
      </c>
      <c r="T159" s="33">
        <v>4.282921</v>
      </c>
      <c r="U159" s="33">
        <v>4.2690619999999999</v>
      </c>
      <c r="V159" s="33">
        <v>4.2544750000000002</v>
      </c>
      <c r="W159" s="33">
        <v>4.2360629999999997</v>
      </c>
      <c r="X159" s="33">
        <v>4.2079930000000001</v>
      </c>
      <c r="Y159" s="33">
        <v>4.1724410000000001</v>
      </c>
      <c r="Z159" s="33">
        <v>4.1298529999999998</v>
      </c>
      <c r="AA159" s="33">
        <v>4.0908699999999998</v>
      </c>
      <c r="AB159" s="33">
        <v>4.0672060000000005</v>
      </c>
      <c r="AC159" s="33">
        <v>4.0472600000000005</v>
      </c>
      <c r="AD159" s="33">
        <v>3.9493299999999998</v>
      </c>
      <c r="AE159" s="33">
        <v>3.899546</v>
      </c>
      <c r="AF159" s="33">
        <v>3.8915450000000003</v>
      </c>
      <c r="AG159" s="33">
        <v>3.8709760000000002</v>
      </c>
      <c r="AH159" s="33">
        <v>3.8473699999999997</v>
      </c>
    </row>
    <row r="160" spans="1:34" ht="14.5" x14ac:dyDescent="0.35">
      <c r="A160" s="8" t="str">
        <f t="shared" si="2"/>
        <v>Bevölkerung insgesamtLettland</v>
      </c>
      <c r="B160" s="8">
        <v>160</v>
      </c>
      <c r="C160" s="32" t="s">
        <v>200</v>
      </c>
      <c r="D160" s="32" t="s">
        <v>19</v>
      </c>
      <c r="E160" s="32" t="s">
        <v>54</v>
      </c>
      <c r="F160" s="32" t="s">
        <v>344</v>
      </c>
      <c r="G160" s="32" t="s">
        <v>32</v>
      </c>
      <c r="H160" s="32" t="s">
        <v>375</v>
      </c>
      <c r="I160" s="33">
        <v>2.36755</v>
      </c>
      <c r="J160" s="33">
        <v>2.33717</v>
      </c>
      <c r="K160" s="33">
        <v>2.3101729999999998</v>
      </c>
      <c r="L160" s="33">
        <v>2.2879549999999997</v>
      </c>
      <c r="M160" s="33">
        <v>2.2631219999999996</v>
      </c>
      <c r="N160" s="33">
        <v>2.2387989999999998</v>
      </c>
      <c r="O160" s="33">
        <v>2.2183570000000001</v>
      </c>
      <c r="P160" s="33">
        <v>2.2003249999999999</v>
      </c>
      <c r="Q160" s="33">
        <v>2.1773220000000002</v>
      </c>
      <c r="R160" s="33">
        <v>2.1416689999999998</v>
      </c>
      <c r="S160" s="33">
        <v>2.0975549999999998</v>
      </c>
      <c r="T160" s="33">
        <v>2.0597089999999998</v>
      </c>
      <c r="U160" s="33">
        <v>2.034319</v>
      </c>
      <c r="V160" s="33">
        <v>2.0126469999999999</v>
      </c>
      <c r="W160" s="33">
        <v>1.9937819999999999</v>
      </c>
      <c r="X160" s="33">
        <v>1.977527</v>
      </c>
      <c r="Y160" s="33">
        <v>1.9595370000000001</v>
      </c>
      <c r="Z160" s="33">
        <v>1.942248</v>
      </c>
      <c r="AA160" s="33">
        <v>1.927173</v>
      </c>
      <c r="AB160" s="33">
        <v>1.9138219999999999</v>
      </c>
      <c r="AC160" s="33">
        <v>1.9004490000000001</v>
      </c>
      <c r="AD160" s="33">
        <v>1.88449</v>
      </c>
      <c r="AE160" s="33">
        <v>1.887713</v>
      </c>
      <c r="AF160" s="33">
        <v>1.8952629999999999</v>
      </c>
      <c r="AG160" s="33">
        <v>1.891473</v>
      </c>
      <c r="AH160" s="33">
        <v>1.8876900000000001</v>
      </c>
    </row>
    <row r="161" spans="1:34" ht="14.5" x14ac:dyDescent="0.35">
      <c r="A161" s="8" t="str">
        <f t="shared" si="2"/>
        <v>Bevölkerung insgesamtLitauen</v>
      </c>
      <c r="B161" s="8">
        <v>161</v>
      </c>
      <c r="C161" s="32" t="s">
        <v>200</v>
      </c>
      <c r="D161" s="32" t="s">
        <v>20</v>
      </c>
      <c r="E161" s="32" t="s">
        <v>54</v>
      </c>
      <c r="F161" s="32" t="s">
        <v>344</v>
      </c>
      <c r="G161" s="32" t="s">
        <v>32</v>
      </c>
      <c r="H161" s="32" t="s">
        <v>375</v>
      </c>
      <c r="I161" s="33">
        <v>3.499536</v>
      </c>
      <c r="J161" s="33">
        <v>3.4708180000000004</v>
      </c>
      <c r="K161" s="33">
        <v>3.4430670000000001</v>
      </c>
      <c r="L161" s="33">
        <v>3.4152130000000001</v>
      </c>
      <c r="M161" s="33">
        <v>3.3770739999999999</v>
      </c>
      <c r="N161" s="33">
        <v>3.3225279999999997</v>
      </c>
      <c r="O161" s="33">
        <v>3.2699090000000002</v>
      </c>
      <c r="P161" s="33">
        <v>3.2312939999999997</v>
      </c>
      <c r="Q161" s="33">
        <v>3.1982310000000003</v>
      </c>
      <c r="R161" s="33">
        <v>3.1629160000000001</v>
      </c>
      <c r="S161" s="33">
        <v>3.0972820000000003</v>
      </c>
      <c r="T161" s="33">
        <v>3.0281149999999997</v>
      </c>
      <c r="U161" s="33">
        <v>2.9877730000000002</v>
      </c>
      <c r="V161" s="33">
        <v>2.9576889999999998</v>
      </c>
      <c r="W161" s="33">
        <v>2.9323670000000002</v>
      </c>
      <c r="X161" s="33">
        <v>2.9049099999999997</v>
      </c>
      <c r="Y161" s="33">
        <v>2.8682310000000002</v>
      </c>
      <c r="Z161" s="33">
        <v>2.8284029999999998</v>
      </c>
      <c r="AA161" s="33">
        <v>2.8015430000000001</v>
      </c>
      <c r="AB161" s="33">
        <v>2.7941370000000001</v>
      </c>
      <c r="AC161" s="33">
        <v>2.7948850000000003</v>
      </c>
      <c r="AD161" s="33">
        <v>2.8008389999999999</v>
      </c>
      <c r="AE161" s="33">
        <v>2.8240369999999997</v>
      </c>
      <c r="AF161" s="33">
        <v>2.8833409999999997</v>
      </c>
      <c r="AG161" s="33">
        <v>2.891991</v>
      </c>
      <c r="AH161" s="33">
        <v>2.880423</v>
      </c>
    </row>
    <row r="162" spans="1:34" ht="14.5" x14ac:dyDescent="0.35">
      <c r="A162" s="8" t="str">
        <f t="shared" si="2"/>
        <v>Bevölkerung insgesamtLuxemburg</v>
      </c>
      <c r="B162" s="8">
        <v>162</v>
      </c>
      <c r="C162" s="32" t="s">
        <v>200</v>
      </c>
      <c r="D162" s="32" t="s">
        <v>10</v>
      </c>
      <c r="E162" s="32" t="s">
        <v>54</v>
      </c>
      <c r="F162" s="32" t="s">
        <v>344</v>
      </c>
      <c r="G162" s="32" t="s">
        <v>32</v>
      </c>
      <c r="H162" s="32" t="s">
        <v>375</v>
      </c>
      <c r="I162" s="33">
        <v>0.43630000000000002</v>
      </c>
      <c r="J162" s="33">
        <v>0.441525</v>
      </c>
      <c r="K162" s="33">
        <v>0.44617499999999999</v>
      </c>
      <c r="L162" s="33">
        <v>0.45162999999999998</v>
      </c>
      <c r="M162" s="33">
        <v>0.45809500000000003</v>
      </c>
      <c r="N162" s="33">
        <v>0.46515800000000002</v>
      </c>
      <c r="O162" s="33">
        <v>0.47263699999999997</v>
      </c>
      <c r="P162" s="33">
        <v>0.479993</v>
      </c>
      <c r="Q162" s="33">
        <v>0.48864999999999997</v>
      </c>
      <c r="R162" s="33">
        <v>0.49778300000000003</v>
      </c>
      <c r="S162" s="33">
        <v>0.50695299999999999</v>
      </c>
      <c r="T162" s="33">
        <v>0.518347</v>
      </c>
      <c r="U162" s="33">
        <v>0.53094600000000003</v>
      </c>
      <c r="V162" s="33">
        <v>0.54336000000000007</v>
      </c>
      <c r="W162" s="33">
        <v>0.55631900000000001</v>
      </c>
      <c r="X162" s="33">
        <v>0.56960299999999997</v>
      </c>
      <c r="Y162" s="33">
        <v>0.58345799999999992</v>
      </c>
      <c r="Z162" s="33">
        <v>0.59633599999999998</v>
      </c>
      <c r="AA162" s="33">
        <v>0.60794999999999999</v>
      </c>
      <c r="AB162" s="33">
        <v>0.62000100000000002</v>
      </c>
      <c r="AC162" s="33">
        <v>0.63041899999999995</v>
      </c>
      <c r="AD162" s="33">
        <v>0.64006399999999997</v>
      </c>
      <c r="AE162" s="33">
        <v>0.65310400000000002</v>
      </c>
      <c r="AF162" s="33">
        <v>0.66485900000000009</v>
      </c>
      <c r="AG162" s="33">
        <v>0.6754969999999999</v>
      </c>
      <c r="AH162" s="33">
        <v>0.68610199999999999</v>
      </c>
    </row>
    <row r="163" spans="1:34" ht="14.5" x14ac:dyDescent="0.35">
      <c r="A163" s="8" t="str">
        <f t="shared" si="2"/>
        <v>Bevölkerung insgesamtMalta</v>
      </c>
      <c r="B163" s="8">
        <v>163</v>
      </c>
      <c r="C163" s="32" t="s">
        <v>200</v>
      </c>
      <c r="D163" s="32" t="s">
        <v>16</v>
      </c>
      <c r="E163" s="32" t="s">
        <v>54</v>
      </c>
      <c r="F163" s="32" t="s">
        <v>344</v>
      </c>
      <c r="G163" s="32" t="s">
        <v>32</v>
      </c>
      <c r="H163" s="32" t="s">
        <v>375</v>
      </c>
      <c r="I163" s="33">
        <v>0.39008699999999996</v>
      </c>
      <c r="J163" s="33">
        <v>0.39302800000000004</v>
      </c>
      <c r="K163" s="33">
        <v>0.39596900000000002</v>
      </c>
      <c r="L163" s="33">
        <v>0.39858199999999999</v>
      </c>
      <c r="M163" s="33">
        <v>0.40126799999999996</v>
      </c>
      <c r="N163" s="33">
        <v>0.40383400000000003</v>
      </c>
      <c r="O163" s="33">
        <v>0.405308</v>
      </c>
      <c r="P163" s="33">
        <v>0.40672399999999997</v>
      </c>
      <c r="Q163" s="33">
        <v>0.40937899999999999</v>
      </c>
      <c r="R163" s="33">
        <v>0.41247699999999998</v>
      </c>
      <c r="S163" s="33">
        <v>0.41450799999999999</v>
      </c>
      <c r="T163" s="33">
        <v>0.41626799999999997</v>
      </c>
      <c r="U163" s="33">
        <v>0.42002800000000001</v>
      </c>
      <c r="V163" s="33">
        <v>0.42596699999999998</v>
      </c>
      <c r="W163" s="33">
        <v>0.434558</v>
      </c>
      <c r="X163" s="33">
        <v>0.44505299999999998</v>
      </c>
      <c r="Y163" s="33">
        <v>0.45535599999999998</v>
      </c>
      <c r="Z163" s="33">
        <v>0.467999</v>
      </c>
      <c r="AA163" s="33">
        <v>0.48463000000000001</v>
      </c>
      <c r="AB163" s="33">
        <v>0.50406200000000001</v>
      </c>
      <c r="AC163" s="33">
        <v>0.51533200000000001</v>
      </c>
      <c r="AD163" s="33">
        <v>0.518536</v>
      </c>
      <c r="AE163" s="33">
        <v>0.530532</v>
      </c>
      <c r="AF163" s="33">
        <v>0.54432599999999998</v>
      </c>
      <c r="AG163" s="33">
        <v>0.55630100000000005</v>
      </c>
      <c r="AH163" s="33">
        <v>0.56853999999999993</v>
      </c>
    </row>
    <row r="164" spans="1:34" ht="14.5" x14ac:dyDescent="0.35">
      <c r="A164" s="8" t="str">
        <f t="shared" si="2"/>
        <v>Bevölkerung insgesamtNiederlande</v>
      </c>
      <c r="B164" s="8">
        <v>164</v>
      </c>
      <c r="C164" s="32" t="s">
        <v>200</v>
      </c>
      <c r="D164" s="32" t="s">
        <v>1</v>
      </c>
      <c r="E164" s="32" t="s">
        <v>54</v>
      </c>
      <c r="F164" s="32" t="s">
        <v>344</v>
      </c>
      <c r="G164" s="32" t="s">
        <v>32</v>
      </c>
      <c r="H164" s="32" t="s">
        <v>375</v>
      </c>
      <c r="I164" s="33">
        <v>15.925513</v>
      </c>
      <c r="J164" s="33">
        <v>16.04618</v>
      </c>
      <c r="K164" s="33">
        <v>16.148928999999999</v>
      </c>
      <c r="L164" s="33">
        <v>16.225301999999999</v>
      </c>
      <c r="M164" s="33">
        <v>16.281779</v>
      </c>
      <c r="N164" s="33">
        <v>16.319868</v>
      </c>
      <c r="O164" s="33">
        <v>16.346101000000001</v>
      </c>
      <c r="P164" s="33">
        <v>16.381696000000002</v>
      </c>
      <c r="Q164" s="33">
        <v>16.445593000000002</v>
      </c>
      <c r="R164" s="33">
        <v>16.530387999999999</v>
      </c>
      <c r="S164" s="33">
        <v>16.615394000000002</v>
      </c>
      <c r="T164" s="33">
        <v>16.693073999999999</v>
      </c>
      <c r="U164" s="33">
        <v>16.754961999999999</v>
      </c>
      <c r="V164" s="33">
        <v>16.804432000000002</v>
      </c>
      <c r="W164" s="33">
        <v>16.865008000000003</v>
      </c>
      <c r="X164" s="33">
        <v>16.939923</v>
      </c>
      <c r="Y164" s="33">
        <v>17.030313999999997</v>
      </c>
      <c r="Z164" s="33">
        <v>17.131295999999999</v>
      </c>
      <c r="AA164" s="33">
        <v>17.231624</v>
      </c>
      <c r="AB164" s="33">
        <v>17.344874000000001</v>
      </c>
      <c r="AC164" s="33">
        <v>17.441500000000001</v>
      </c>
      <c r="AD164" s="33">
        <v>17.533044</v>
      </c>
      <c r="AE164" s="33">
        <v>17.703044000000002</v>
      </c>
      <c r="AF164" s="33">
        <v>17.880074</v>
      </c>
      <c r="AG164" s="33">
        <v>17.987355000000001</v>
      </c>
      <c r="AH164" s="33">
        <v>18.095278999999998</v>
      </c>
    </row>
    <row r="165" spans="1:34" ht="14.5" x14ac:dyDescent="0.35">
      <c r="A165" s="8" t="str">
        <f t="shared" si="2"/>
        <v>Bevölkerung insgesamtÖsterreich</v>
      </c>
      <c r="B165" s="8">
        <v>165</v>
      </c>
      <c r="C165" s="32" t="s">
        <v>200</v>
      </c>
      <c r="D165" s="32" t="s">
        <v>56</v>
      </c>
      <c r="E165" s="32" t="s">
        <v>54</v>
      </c>
      <c r="F165" s="32" t="s">
        <v>344</v>
      </c>
      <c r="G165" s="32" t="s">
        <v>32</v>
      </c>
      <c r="H165" s="32" t="s">
        <v>375</v>
      </c>
      <c r="I165" s="33">
        <v>8.0115660000000002</v>
      </c>
      <c r="J165" s="33">
        <v>8.042292999999999</v>
      </c>
      <c r="K165" s="33">
        <v>8.0819570000000009</v>
      </c>
      <c r="L165" s="33">
        <v>8.1214230000000001</v>
      </c>
      <c r="M165" s="33">
        <v>8.1719660000000012</v>
      </c>
      <c r="N165" s="33">
        <v>8.2278289999999998</v>
      </c>
      <c r="O165" s="33">
        <v>8.2686409999999988</v>
      </c>
      <c r="P165" s="33">
        <v>8.2954860000000004</v>
      </c>
      <c r="Q165" s="33">
        <v>8.3214959999999998</v>
      </c>
      <c r="R165" s="33">
        <v>8.3433229999999998</v>
      </c>
      <c r="S165" s="33">
        <v>8.3634040000000009</v>
      </c>
      <c r="T165" s="33">
        <v>8.3916430000000002</v>
      </c>
      <c r="U165" s="33">
        <v>8.4299909999999993</v>
      </c>
      <c r="V165" s="33">
        <v>8.4798229999999997</v>
      </c>
      <c r="W165" s="33">
        <v>8.5463559999999994</v>
      </c>
      <c r="X165" s="33">
        <v>8.6426980000000011</v>
      </c>
      <c r="Y165" s="33">
        <v>8.7366679999999999</v>
      </c>
      <c r="Z165" s="33">
        <v>8.7975660000000016</v>
      </c>
      <c r="AA165" s="33">
        <v>8.8405210000000007</v>
      </c>
      <c r="AB165" s="33">
        <v>8.8799200000000003</v>
      </c>
      <c r="AC165" s="33">
        <v>8.9168640000000003</v>
      </c>
      <c r="AD165" s="33">
        <v>8.9557970000000005</v>
      </c>
      <c r="AE165" s="33">
        <v>9.0571849999999987</v>
      </c>
      <c r="AF165" s="33">
        <v>9.0798279999999991</v>
      </c>
      <c r="AG165" s="33">
        <v>9.0979879999999991</v>
      </c>
      <c r="AH165" s="33">
        <v>9.1207329999999995</v>
      </c>
    </row>
    <row r="166" spans="1:34" ht="14.5" x14ac:dyDescent="0.35">
      <c r="A166" s="8" t="str">
        <f t="shared" si="2"/>
        <v>Bevölkerung insgesamtPolen</v>
      </c>
      <c r="B166" s="8">
        <v>166</v>
      </c>
      <c r="C166" s="32" t="s">
        <v>200</v>
      </c>
      <c r="D166" s="32" t="s">
        <v>21</v>
      </c>
      <c r="E166" s="32" t="s">
        <v>54</v>
      </c>
      <c r="F166" s="32" t="s">
        <v>344</v>
      </c>
      <c r="G166" s="32" t="s">
        <v>32</v>
      </c>
      <c r="H166" s="32" t="s">
        <v>375</v>
      </c>
      <c r="I166" s="33">
        <v>38.258628999999999</v>
      </c>
      <c r="J166" s="33">
        <v>38.248075999999998</v>
      </c>
      <c r="K166" s="33">
        <v>38.230364000000002</v>
      </c>
      <c r="L166" s="33">
        <v>38.204569999999997</v>
      </c>
      <c r="M166" s="33">
        <v>38.182222000000003</v>
      </c>
      <c r="N166" s="33">
        <v>38.165444999999998</v>
      </c>
      <c r="O166" s="33">
        <v>38.141266999999999</v>
      </c>
      <c r="P166" s="33">
        <v>38.120559999999998</v>
      </c>
      <c r="Q166" s="33">
        <v>38.125758000000005</v>
      </c>
      <c r="R166" s="33">
        <v>38.079372999999997</v>
      </c>
      <c r="S166" s="33">
        <v>38.042794000000001</v>
      </c>
      <c r="T166" s="33">
        <v>38.063254999999998</v>
      </c>
      <c r="U166" s="33">
        <v>38.063164</v>
      </c>
      <c r="V166" s="33">
        <v>38.040196000000002</v>
      </c>
      <c r="W166" s="33">
        <v>38.011735000000002</v>
      </c>
      <c r="X166" s="33">
        <v>37.986411999999994</v>
      </c>
      <c r="Y166" s="33">
        <v>37.970086999999999</v>
      </c>
      <c r="Z166" s="33">
        <v>37.974826</v>
      </c>
      <c r="AA166" s="33">
        <v>37.97475</v>
      </c>
      <c r="AB166" s="33">
        <v>37.965474999999998</v>
      </c>
      <c r="AC166" s="33">
        <v>37.899070000000002</v>
      </c>
      <c r="AD166" s="33">
        <v>37.747124000000007</v>
      </c>
      <c r="AE166" s="33">
        <v>37.415766000000005</v>
      </c>
      <c r="AF166" s="33">
        <v>38.164080999999996</v>
      </c>
      <c r="AG166" s="33">
        <v>38.114468000000002</v>
      </c>
      <c r="AH166" s="33">
        <v>37.93533</v>
      </c>
    </row>
    <row r="167" spans="1:34" ht="14.5" x14ac:dyDescent="0.35">
      <c r="A167" s="8" t="str">
        <f t="shared" si="2"/>
        <v>Bevölkerung insgesamtPortugal</v>
      </c>
      <c r="B167" s="8">
        <v>167</v>
      </c>
      <c r="C167" s="32" t="s">
        <v>200</v>
      </c>
      <c r="D167" s="32" t="s">
        <v>7</v>
      </c>
      <c r="E167" s="32" t="s">
        <v>54</v>
      </c>
      <c r="F167" s="32" t="s">
        <v>344</v>
      </c>
      <c r="G167" s="32" t="s">
        <v>32</v>
      </c>
      <c r="H167" s="32" t="s">
        <v>375</v>
      </c>
      <c r="I167" s="33">
        <v>10.289897999999999</v>
      </c>
      <c r="J167" s="33">
        <v>10.362722</v>
      </c>
      <c r="K167" s="33">
        <v>10.419630999999999</v>
      </c>
      <c r="L167" s="33">
        <v>10.458821</v>
      </c>
      <c r="M167" s="33">
        <v>10.483861000000001</v>
      </c>
      <c r="N167" s="33">
        <v>10.50333</v>
      </c>
      <c r="O167" s="33">
        <v>10.522288</v>
      </c>
      <c r="P167" s="33">
        <v>10.542964</v>
      </c>
      <c r="Q167" s="33">
        <v>10.558176999999999</v>
      </c>
      <c r="R167" s="33">
        <v>10.568247</v>
      </c>
      <c r="S167" s="33">
        <v>10.5731</v>
      </c>
      <c r="T167" s="33">
        <v>10.557559999999999</v>
      </c>
      <c r="U167" s="33">
        <v>10.514843000000001</v>
      </c>
      <c r="V167" s="33">
        <v>10.457295</v>
      </c>
      <c r="W167" s="33">
        <v>10.401062</v>
      </c>
      <c r="X167" s="33">
        <v>10.358075999999999</v>
      </c>
      <c r="Y167" s="33">
        <v>10.325451999999999</v>
      </c>
      <c r="Z167" s="33">
        <v>10.3003</v>
      </c>
      <c r="AA167" s="33">
        <v>10.283822000000001</v>
      </c>
      <c r="AB167" s="33">
        <v>10.286263000000002</v>
      </c>
      <c r="AC167" s="33">
        <v>10.297081</v>
      </c>
      <c r="AD167" s="33">
        <v>10.325147000000001</v>
      </c>
      <c r="AE167" s="33">
        <v>10.329459999999999</v>
      </c>
      <c r="AF167" s="33">
        <v>10.339789000000001</v>
      </c>
      <c r="AG167" s="33">
        <v>10.350129000000001</v>
      </c>
      <c r="AH167" s="33">
        <v>10.360479</v>
      </c>
    </row>
    <row r="168" spans="1:34" ht="14.5" x14ac:dyDescent="0.35">
      <c r="A168" s="8" t="str">
        <f t="shared" si="2"/>
        <v>Bevölkerung insgesamtRumänien</v>
      </c>
      <c r="B168" s="8">
        <v>168</v>
      </c>
      <c r="C168" s="32" t="s">
        <v>200</v>
      </c>
      <c r="D168" s="32" t="s">
        <v>100</v>
      </c>
      <c r="E168" s="32" t="s">
        <v>54</v>
      </c>
      <c r="F168" s="32" t="s">
        <v>344</v>
      </c>
      <c r="G168" s="32" t="s">
        <v>32</v>
      </c>
      <c r="H168" s="32" t="s">
        <v>375</v>
      </c>
      <c r="I168" s="33">
        <v>22.442971</v>
      </c>
      <c r="J168" s="33">
        <v>22.131970000000003</v>
      </c>
      <c r="K168" s="33">
        <v>21.730495999999999</v>
      </c>
      <c r="L168" s="33">
        <v>21.574325999999999</v>
      </c>
      <c r="M168" s="33">
        <v>21.451747999999998</v>
      </c>
      <c r="N168" s="33">
        <v>21.319685</v>
      </c>
      <c r="O168" s="33">
        <v>21.193759999999997</v>
      </c>
      <c r="P168" s="33">
        <v>20.882981999999998</v>
      </c>
      <c r="Q168" s="33">
        <v>20.537875</v>
      </c>
      <c r="R168" s="33">
        <v>20.367487000000001</v>
      </c>
      <c r="S168" s="33">
        <v>20.246870999999999</v>
      </c>
      <c r="T168" s="33">
        <v>20.147527999999998</v>
      </c>
      <c r="U168" s="33">
        <v>20.058035</v>
      </c>
      <c r="V168" s="33">
        <v>19.983692999999999</v>
      </c>
      <c r="W168" s="33">
        <v>19.908978999999999</v>
      </c>
      <c r="X168" s="33">
        <v>19.815616000000002</v>
      </c>
      <c r="Y168" s="33">
        <v>19.702266999999999</v>
      </c>
      <c r="Z168" s="33">
        <v>19.588715000000001</v>
      </c>
      <c r="AA168" s="33">
        <v>19.473970000000001</v>
      </c>
      <c r="AB168" s="33">
        <v>19.371648</v>
      </c>
      <c r="AC168" s="33">
        <v>19.265250000000002</v>
      </c>
      <c r="AD168" s="33">
        <v>19.122059</v>
      </c>
      <c r="AE168" s="33">
        <v>19.044955999999999</v>
      </c>
      <c r="AF168" s="33">
        <v>18.987821</v>
      </c>
      <c r="AG168" s="33">
        <v>18.930857</v>
      </c>
      <c r="AH168" s="33">
        <v>18.864598999999998</v>
      </c>
    </row>
    <row r="169" spans="1:34" ht="14.5" x14ac:dyDescent="0.35">
      <c r="A169" s="8" t="str">
        <f t="shared" si="2"/>
        <v>Bevölkerung insgesamtSchweden</v>
      </c>
      <c r="B169" s="8">
        <v>169</v>
      </c>
      <c r="C169" s="32" t="s">
        <v>200</v>
      </c>
      <c r="D169" s="32" t="s">
        <v>13</v>
      </c>
      <c r="E169" s="32" t="s">
        <v>54</v>
      </c>
      <c r="F169" s="32" t="s">
        <v>344</v>
      </c>
      <c r="G169" s="32" t="s">
        <v>32</v>
      </c>
      <c r="H169" s="32" t="s">
        <v>375</v>
      </c>
      <c r="I169" s="33">
        <v>8.872109</v>
      </c>
      <c r="J169" s="33">
        <v>8.8959599999999988</v>
      </c>
      <c r="K169" s="33">
        <v>8.9249580000000002</v>
      </c>
      <c r="L169" s="33">
        <v>8.9582289999999993</v>
      </c>
      <c r="M169" s="33">
        <v>8.9935310000000008</v>
      </c>
      <c r="N169" s="33">
        <v>9.0295719999999999</v>
      </c>
      <c r="O169" s="33">
        <v>9.0805049999999987</v>
      </c>
      <c r="P169" s="33">
        <v>9.1480920000000001</v>
      </c>
      <c r="Q169" s="33">
        <v>9.2196370000000005</v>
      </c>
      <c r="R169" s="33">
        <v>9.2985150000000001</v>
      </c>
      <c r="S169" s="33">
        <v>9.378126</v>
      </c>
      <c r="T169" s="33">
        <v>9.4492130000000003</v>
      </c>
      <c r="U169" s="33">
        <v>9.5193739999999991</v>
      </c>
      <c r="V169" s="33">
        <v>9.600378000000001</v>
      </c>
      <c r="W169" s="33">
        <v>9.6961089999999999</v>
      </c>
      <c r="X169" s="33">
        <v>9.7991859999999988</v>
      </c>
      <c r="Y169" s="33">
        <v>9.9230849999999986</v>
      </c>
      <c r="Z169" s="33">
        <v>10.057698</v>
      </c>
      <c r="AA169" s="33">
        <v>10.175214</v>
      </c>
      <c r="AB169" s="33">
        <v>10.278887000000001</v>
      </c>
      <c r="AC169" s="33">
        <v>10.353441999999999</v>
      </c>
      <c r="AD169" s="33">
        <v>10.415811</v>
      </c>
      <c r="AE169" s="33">
        <v>10.486941</v>
      </c>
      <c r="AF169" s="33">
        <v>10.539375</v>
      </c>
      <c r="AG169" s="33">
        <v>10.592072</v>
      </c>
      <c r="AH169" s="33">
        <v>10.645031999999999</v>
      </c>
    </row>
    <row r="170" spans="1:34" ht="14.5" x14ac:dyDescent="0.35">
      <c r="A170" s="8" t="str">
        <f t="shared" si="2"/>
        <v>Bevölkerung insgesamtSlowakei</v>
      </c>
      <c r="B170" s="8">
        <v>170</v>
      </c>
      <c r="C170" s="32" t="s">
        <v>200</v>
      </c>
      <c r="D170" s="32" t="s">
        <v>23</v>
      </c>
      <c r="E170" s="32" t="s">
        <v>54</v>
      </c>
      <c r="F170" s="32" t="s">
        <v>344</v>
      </c>
      <c r="G170" s="32" t="s">
        <v>32</v>
      </c>
      <c r="H170" s="32" t="s">
        <v>375</v>
      </c>
      <c r="I170" s="33">
        <v>5.3887200000000002</v>
      </c>
      <c r="J170" s="33">
        <v>5.3788670000000005</v>
      </c>
      <c r="K170" s="33">
        <v>5.3769119999999999</v>
      </c>
      <c r="L170" s="33">
        <v>5.3733740000000001</v>
      </c>
      <c r="M170" s="33">
        <v>5.3722799999999999</v>
      </c>
      <c r="N170" s="33">
        <v>5.3728069999999999</v>
      </c>
      <c r="O170" s="33">
        <v>5.3730539999999998</v>
      </c>
      <c r="P170" s="33">
        <v>5.3746220000000005</v>
      </c>
      <c r="Q170" s="33">
        <v>5.3792330000000002</v>
      </c>
      <c r="R170" s="33">
        <v>5.386406</v>
      </c>
      <c r="S170" s="33">
        <v>5.3914279999999994</v>
      </c>
      <c r="T170" s="33">
        <v>5.3983840000000001</v>
      </c>
      <c r="U170" s="33">
        <v>5.4075790000000001</v>
      </c>
      <c r="V170" s="33">
        <v>5.4133930000000001</v>
      </c>
      <c r="W170" s="33">
        <v>5.4186490000000003</v>
      </c>
      <c r="X170" s="33">
        <v>5.4238010000000001</v>
      </c>
      <c r="Y170" s="33">
        <v>5.4307979999999993</v>
      </c>
      <c r="Z170" s="33">
        <v>5.4392319999999996</v>
      </c>
      <c r="AA170" s="33">
        <v>5.446771</v>
      </c>
      <c r="AB170" s="33">
        <v>5.4541469999999999</v>
      </c>
      <c r="AC170" s="33">
        <v>5.4588270000000003</v>
      </c>
      <c r="AD170" s="33">
        <v>5.447247</v>
      </c>
      <c r="AE170" s="33">
        <v>5.4955350000000003</v>
      </c>
      <c r="AF170" s="33">
        <v>5.5230129999999997</v>
      </c>
      <c r="AG170" s="33">
        <v>5.5213559999999999</v>
      </c>
      <c r="AH170" s="33">
        <v>5.5196989999999992</v>
      </c>
    </row>
    <row r="171" spans="1:34" ht="14.5" x14ac:dyDescent="0.35">
      <c r="A171" s="8" t="str">
        <f t="shared" si="2"/>
        <v>Bevölkerung insgesamtSlowenien</v>
      </c>
      <c r="B171" s="8">
        <v>171</v>
      </c>
      <c r="C171" s="32" t="s">
        <v>200</v>
      </c>
      <c r="D171" s="32" t="s">
        <v>26</v>
      </c>
      <c r="E171" s="32" t="s">
        <v>54</v>
      </c>
      <c r="F171" s="32" t="s">
        <v>344</v>
      </c>
      <c r="G171" s="32" t="s">
        <v>32</v>
      </c>
      <c r="H171" s="32" t="s">
        <v>375</v>
      </c>
      <c r="I171" s="33">
        <v>1.9889250000000001</v>
      </c>
      <c r="J171" s="33">
        <v>1.9920599999999999</v>
      </c>
      <c r="K171" s="33">
        <v>1.9945299999999999</v>
      </c>
      <c r="L171" s="33">
        <v>1.995733</v>
      </c>
      <c r="M171" s="33">
        <v>1.997012</v>
      </c>
      <c r="N171" s="33">
        <v>2.0004740000000001</v>
      </c>
      <c r="O171" s="33">
        <v>2.0068670000000002</v>
      </c>
      <c r="P171" s="33">
        <v>2.0103230000000001</v>
      </c>
      <c r="Q171" s="33">
        <v>2.0213160000000001</v>
      </c>
      <c r="R171" s="33">
        <v>2.039669</v>
      </c>
      <c r="S171" s="33">
        <v>2.0485830000000003</v>
      </c>
      <c r="T171" s="33">
        <v>2.0528420000000001</v>
      </c>
      <c r="U171" s="33">
        <v>2.057159</v>
      </c>
      <c r="V171" s="33">
        <v>2.0599530000000001</v>
      </c>
      <c r="W171" s="33">
        <v>2.0619800000000001</v>
      </c>
      <c r="X171" s="33">
        <v>2.0635309999999998</v>
      </c>
      <c r="Y171" s="33">
        <v>2.065042</v>
      </c>
      <c r="Z171" s="33">
        <v>2.0663879999999999</v>
      </c>
      <c r="AA171" s="33">
        <v>2.0738939999999997</v>
      </c>
      <c r="AB171" s="33">
        <v>2.0883850000000002</v>
      </c>
      <c r="AC171" s="33">
        <v>2.1024189999999998</v>
      </c>
      <c r="AD171" s="33">
        <v>2.1080779999999999</v>
      </c>
      <c r="AE171" s="33">
        <v>2.1097390000000003</v>
      </c>
      <c r="AF171" s="33">
        <v>2.1193330000000001</v>
      </c>
      <c r="AG171" s="33">
        <v>2.1246300000000002</v>
      </c>
      <c r="AH171" s="33">
        <v>2.126754</v>
      </c>
    </row>
    <row r="172" spans="1:34" ht="14.5" x14ac:dyDescent="0.35">
      <c r="A172" s="8" t="str">
        <f t="shared" si="2"/>
        <v>Bevölkerung insgesamtSpanien</v>
      </c>
      <c r="B172" s="8">
        <v>172</v>
      </c>
      <c r="C172" s="32" t="s">
        <v>200</v>
      </c>
      <c r="D172" s="32" t="s">
        <v>8</v>
      </c>
      <c r="E172" s="32" t="s">
        <v>54</v>
      </c>
      <c r="F172" s="32" t="s">
        <v>344</v>
      </c>
      <c r="G172" s="32" t="s">
        <v>32</v>
      </c>
      <c r="H172" s="32" t="s">
        <v>375</v>
      </c>
      <c r="I172" s="33">
        <v>40.567864</v>
      </c>
      <c r="J172" s="33">
        <v>40.850411999999999</v>
      </c>
      <c r="K172" s="33">
        <v>41.431557999999995</v>
      </c>
      <c r="L172" s="33">
        <v>42.187644999999996</v>
      </c>
      <c r="M172" s="33">
        <v>42.921894999999999</v>
      </c>
      <c r="N172" s="33">
        <v>43.653154999999998</v>
      </c>
      <c r="O172" s="33">
        <v>44.397317999999999</v>
      </c>
      <c r="P172" s="33">
        <v>45.226802999999997</v>
      </c>
      <c r="Q172" s="33">
        <v>45.954106000000003</v>
      </c>
      <c r="R172" s="33">
        <v>46.362946000000001</v>
      </c>
      <c r="S172" s="33">
        <v>46.576896999999995</v>
      </c>
      <c r="T172" s="33">
        <v>46.742697</v>
      </c>
      <c r="U172" s="33">
        <v>46.773054999999999</v>
      </c>
      <c r="V172" s="33">
        <v>46.620044999999998</v>
      </c>
      <c r="W172" s="33">
        <v>46.480882000000001</v>
      </c>
      <c r="X172" s="33">
        <v>46.444832000000005</v>
      </c>
      <c r="Y172" s="33">
        <v>46.484061000000004</v>
      </c>
      <c r="Z172" s="33">
        <v>46.593235</v>
      </c>
      <c r="AA172" s="33">
        <v>46.797753999999998</v>
      </c>
      <c r="AB172" s="33">
        <v>47.134836999999997</v>
      </c>
      <c r="AC172" s="33">
        <v>47.365654999999997</v>
      </c>
      <c r="AD172" s="33">
        <v>47.415793999999998</v>
      </c>
      <c r="AE172" s="33">
        <v>47.699788999999996</v>
      </c>
      <c r="AF172" s="33">
        <v>48.062307000000004</v>
      </c>
      <c r="AG172" s="33">
        <v>48.446804999999998</v>
      </c>
      <c r="AH172" s="33">
        <v>48.834379999999996</v>
      </c>
    </row>
    <row r="173" spans="1:34" ht="14.5" x14ac:dyDescent="0.35">
      <c r="A173" s="8" t="str">
        <f t="shared" si="2"/>
        <v>Bevölkerung insgesamtTschechische Republik</v>
      </c>
      <c r="B173" s="8">
        <v>173</v>
      </c>
      <c r="C173" s="32" t="s">
        <v>200</v>
      </c>
      <c r="D173" s="32" t="s">
        <v>22</v>
      </c>
      <c r="E173" s="32" t="s">
        <v>54</v>
      </c>
      <c r="F173" s="32" t="s">
        <v>344</v>
      </c>
      <c r="G173" s="32" t="s">
        <v>32</v>
      </c>
      <c r="H173" s="32" t="s">
        <v>375</v>
      </c>
      <c r="I173" s="33">
        <v>10.255063</v>
      </c>
      <c r="J173" s="33">
        <v>10.216604999999999</v>
      </c>
      <c r="K173" s="33">
        <v>10.196916</v>
      </c>
      <c r="L173" s="33">
        <v>10.193997999999999</v>
      </c>
      <c r="M173" s="33">
        <v>10.197101</v>
      </c>
      <c r="N173" s="33">
        <v>10.211216</v>
      </c>
      <c r="O173" s="33">
        <v>10.238905000000001</v>
      </c>
      <c r="P173" s="33">
        <v>10.298828</v>
      </c>
      <c r="Q173" s="33">
        <v>10.384602999999998</v>
      </c>
      <c r="R173" s="33">
        <v>10.443935999999999</v>
      </c>
      <c r="S173" s="33">
        <v>10.474410000000001</v>
      </c>
      <c r="T173" s="33">
        <v>10.496088</v>
      </c>
      <c r="U173" s="33">
        <v>10.510785</v>
      </c>
      <c r="V173" s="33">
        <v>10.514272</v>
      </c>
      <c r="W173" s="33">
        <v>10.525347</v>
      </c>
      <c r="X173" s="33">
        <v>10.546059</v>
      </c>
      <c r="Y173" s="33">
        <v>10.566332000000001</v>
      </c>
      <c r="Z173" s="33">
        <v>10.594438</v>
      </c>
      <c r="AA173" s="33">
        <v>10.629928</v>
      </c>
      <c r="AB173" s="33">
        <v>10.67187</v>
      </c>
      <c r="AC173" s="33">
        <v>10.697858</v>
      </c>
      <c r="AD173" s="33">
        <v>10.609242</v>
      </c>
      <c r="AE173" s="33">
        <v>10.599909</v>
      </c>
      <c r="AF173" s="33">
        <v>10.621109000000001</v>
      </c>
      <c r="AG173" s="33">
        <v>10.642352000000001</v>
      </c>
      <c r="AH173" s="33">
        <v>10.663636</v>
      </c>
    </row>
    <row r="174" spans="1:34" ht="14.5" x14ac:dyDescent="0.35">
      <c r="A174" s="8" t="str">
        <f t="shared" si="2"/>
        <v>Bevölkerung insgesamtUngarn</v>
      </c>
      <c r="B174" s="8">
        <v>174</v>
      </c>
      <c r="C174" s="32" t="s">
        <v>200</v>
      </c>
      <c r="D174" s="32" t="s">
        <v>24</v>
      </c>
      <c r="E174" s="32" t="s">
        <v>54</v>
      </c>
      <c r="F174" s="32" t="s">
        <v>344</v>
      </c>
      <c r="G174" s="32" t="s">
        <v>32</v>
      </c>
      <c r="H174" s="32" t="s">
        <v>375</v>
      </c>
      <c r="I174" s="33">
        <v>10.210970999999999</v>
      </c>
      <c r="J174" s="33">
        <v>10.187575000000001</v>
      </c>
      <c r="K174" s="33">
        <v>10.158607</v>
      </c>
      <c r="L174" s="33">
        <v>10.129552</v>
      </c>
      <c r="M174" s="33">
        <v>10.107146</v>
      </c>
      <c r="N174" s="33">
        <v>10.087065000000001</v>
      </c>
      <c r="O174" s="33">
        <v>10.07137</v>
      </c>
      <c r="P174" s="33">
        <v>10.05578</v>
      </c>
      <c r="Q174" s="33">
        <v>10.038188</v>
      </c>
      <c r="R174" s="33">
        <v>10.022650000000001</v>
      </c>
      <c r="S174" s="33">
        <v>10.000022999999999</v>
      </c>
      <c r="T174" s="33">
        <v>9.9588230000000006</v>
      </c>
      <c r="U174" s="33">
        <v>9.9203610000000015</v>
      </c>
      <c r="V174" s="33">
        <v>9.8930819999999997</v>
      </c>
      <c r="W174" s="33">
        <v>9.8664680000000011</v>
      </c>
      <c r="X174" s="33">
        <v>9.8430280000000003</v>
      </c>
      <c r="Y174" s="33">
        <v>9.8140229999999988</v>
      </c>
      <c r="Z174" s="33">
        <v>9.7879660000000008</v>
      </c>
      <c r="AA174" s="33">
        <v>9.775564000000001</v>
      </c>
      <c r="AB174" s="33">
        <v>9.7711410000000001</v>
      </c>
      <c r="AC174" s="33">
        <v>9.7501489999999986</v>
      </c>
      <c r="AD174" s="33">
        <v>9.7098909999999989</v>
      </c>
      <c r="AE174" s="33">
        <v>9.6837409999999995</v>
      </c>
      <c r="AF174" s="33">
        <v>9.6062710000000013</v>
      </c>
      <c r="AG174" s="33">
        <v>9.587059</v>
      </c>
      <c r="AH174" s="33">
        <v>9.5582969999999996</v>
      </c>
    </row>
    <row r="175" spans="1:34" ht="14.5" x14ac:dyDescent="0.35">
      <c r="A175" s="8" t="str">
        <f t="shared" si="2"/>
        <v>Bevölkerung insgesamtVereinigtes Königreich Großbritannien und Nordirland</v>
      </c>
      <c r="B175" s="8">
        <v>175</v>
      </c>
      <c r="C175" s="32" t="s">
        <v>200</v>
      </c>
      <c r="D175" s="32" t="s">
        <v>57</v>
      </c>
      <c r="E175" s="32" t="s">
        <v>54</v>
      </c>
      <c r="F175" s="32" t="s">
        <v>344</v>
      </c>
      <c r="G175" s="32" t="s">
        <v>32</v>
      </c>
      <c r="H175" s="32" t="s">
        <v>375</v>
      </c>
      <c r="I175" s="33">
        <v>58.886065000000002</v>
      </c>
      <c r="J175" s="33">
        <v>59.113016000000002</v>
      </c>
      <c r="K175" s="33">
        <v>59.365677000000005</v>
      </c>
      <c r="L175" s="33">
        <v>59.636661999999994</v>
      </c>
      <c r="M175" s="33">
        <v>59.950364</v>
      </c>
      <c r="N175" s="33">
        <v>60.413275999999996</v>
      </c>
      <c r="O175" s="33">
        <v>60.826966999999996</v>
      </c>
      <c r="P175" s="33">
        <v>61.319074999999998</v>
      </c>
      <c r="Q175" s="33">
        <v>61.823771999999998</v>
      </c>
      <c r="R175" s="33">
        <v>62.260486</v>
      </c>
      <c r="S175" s="33">
        <v>62.759456</v>
      </c>
      <c r="T175" s="33">
        <v>63.285145</v>
      </c>
      <c r="U175" s="33">
        <v>63.705030000000001</v>
      </c>
      <c r="V175" s="33">
        <v>64.105654000000001</v>
      </c>
      <c r="W175" s="33">
        <v>64.596751999999995</v>
      </c>
      <c r="X175" s="33">
        <v>65.110033999999999</v>
      </c>
      <c r="Y175" s="33">
        <v>65.648054000000002</v>
      </c>
      <c r="Z175" s="33">
        <v>66.040229000000011</v>
      </c>
      <c r="AA175" s="33">
        <v>66.435550000000006</v>
      </c>
      <c r="AB175" s="33">
        <v>66.796807000000001</v>
      </c>
      <c r="AC175" s="33">
        <v>67.081233999999995</v>
      </c>
      <c r="AD175" s="33">
        <v>67.026291999999998</v>
      </c>
      <c r="AE175" s="33">
        <v>67.791295000000005</v>
      </c>
      <c r="AF175" s="33">
        <v>68.062460999999999</v>
      </c>
      <c r="AG175" s="33">
        <v>68.334710000000001</v>
      </c>
      <c r="AH175" s="33">
        <v>68.608048999999994</v>
      </c>
    </row>
    <row r="176" spans="1:34" ht="14.5" x14ac:dyDescent="0.35">
      <c r="A176" s="8" t="str">
        <f t="shared" si="2"/>
        <v>Bevölkerung insgesamtZypern</v>
      </c>
      <c r="B176" s="8">
        <v>176</v>
      </c>
      <c r="C176" s="32" t="s">
        <v>200</v>
      </c>
      <c r="D176" s="32" t="s">
        <v>30</v>
      </c>
      <c r="E176" s="32" t="s">
        <v>54</v>
      </c>
      <c r="F176" s="32" t="s">
        <v>344</v>
      </c>
      <c r="G176" s="32" t="s">
        <v>32</v>
      </c>
      <c r="H176" s="32" t="s">
        <v>375</v>
      </c>
      <c r="I176" s="33">
        <v>0.69402300000000006</v>
      </c>
      <c r="J176" s="33">
        <v>0.70154399999999995</v>
      </c>
      <c r="K176" s="33">
        <v>0.70962999999999998</v>
      </c>
      <c r="L176" s="33">
        <v>0.71830700000000003</v>
      </c>
      <c r="M176" s="33">
        <v>0.72798000000000007</v>
      </c>
      <c r="N176" s="33">
        <v>0.73853999999999997</v>
      </c>
      <c r="O176" s="33">
        <v>0.75096499999999999</v>
      </c>
      <c r="P176" s="33">
        <v>0.76712499999999995</v>
      </c>
      <c r="Q176" s="33">
        <v>0.786632</v>
      </c>
      <c r="R176" s="33">
        <v>0.80803499999999995</v>
      </c>
      <c r="S176" s="33">
        <v>0.82944600000000002</v>
      </c>
      <c r="T176" s="33">
        <v>0.850881</v>
      </c>
      <c r="U176" s="33">
        <v>0.86394500000000007</v>
      </c>
      <c r="V176" s="33">
        <v>0.86193900000000001</v>
      </c>
      <c r="W176" s="33">
        <v>0.85250400000000004</v>
      </c>
      <c r="X176" s="33">
        <v>0.84766399999999997</v>
      </c>
      <c r="Y176" s="33">
        <v>0.85156100000000001</v>
      </c>
      <c r="Z176" s="33">
        <v>0.85951900000000003</v>
      </c>
      <c r="AA176" s="33">
        <v>0.87006799999999995</v>
      </c>
      <c r="AB176" s="33">
        <v>0.88195199999999996</v>
      </c>
      <c r="AC176" s="33">
        <v>0.89200599999999997</v>
      </c>
      <c r="AD176" s="33">
        <v>0.90035600000000005</v>
      </c>
      <c r="AE176" s="33">
        <v>0.91270600000000002</v>
      </c>
      <c r="AF176" s="33">
        <v>0.92822199999999999</v>
      </c>
      <c r="AG176" s="33">
        <v>0.939361</v>
      </c>
      <c r="AH176" s="33">
        <v>0.94875399999999999</v>
      </c>
    </row>
    <row r="177" spans="1:34" ht="14.5" x14ac:dyDescent="0.35">
      <c r="A177" s="8" t="str">
        <f t="shared" si="2"/>
        <v>BIPBelgien</v>
      </c>
      <c r="B177" s="8">
        <v>177</v>
      </c>
      <c r="C177" s="32" t="s">
        <v>308</v>
      </c>
      <c r="D177" s="32" t="s">
        <v>9</v>
      </c>
      <c r="E177" s="32" t="s">
        <v>361</v>
      </c>
      <c r="F177" s="32" t="s">
        <v>344</v>
      </c>
      <c r="G177" s="32" t="s">
        <v>32</v>
      </c>
      <c r="H177" s="32" t="s">
        <v>375</v>
      </c>
      <c r="I177" s="33">
        <v>256.37639999999999</v>
      </c>
      <c r="J177" s="33">
        <v>264.3349</v>
      </c>
      <c r="K177" s="33">
        <v>273.2559</v>
      </c>
      <c r="L177" s="33">
        <v>281.2002</v>
      </c>
      <c r="M177" s="33">
        <v>296.81970000000001</v>
      </c>
      <c r="N177" s="33">
        <v>310.0376</v>
      </c>
      <c r="O177" s="33">
        <v>325.1515</v>
      </c>
      <c r="P177" s="33">
        <v>343.6189</v>
      </c>
      <c r="Q177" s="33">
        <v>351.74310000000003</v>
      </c>
      <c r="R177" s="33">
        <v>346.47280000000001</v>
      </c>
      <c r="S177" s="33">
        <v>363.14010000000002</v>
      </c>
      <c r="T177" s="33">
        <v>375.96780000000001</v>
      </c>
      <c r="U177" s="33">
        <v>386.17469999999997</v>
      </c>
      <c r="V177" s="33">
        <v>392.88</v>
      </c>
      <c r="W177" s="33">
        <v>403.00330000000002</v>
      </c>
      <c r="X177" s="33">
        <v>416.70139999999998</v>
      </c>
      <c r="Y177" s="33">
        <v>430.08530000000002</v>
      </c>
      <c r="Z177" s="33">
        <v>445.05009999999999</v>
      </c>
      <c r="AA177" s="33">
        <v>460.05079999999998</v>
      </c>
      <c r="AB177" s="33">
        <v>478.67619999999999</v>
      </c>
      <c r="AC177" s="33">
        <v>460.74770000000001</v>
      </c>
      <c r="AD177" s="33">
        <v>507.92959999999999</v>
      </c>
      <c r="AE177" s="33">
        <v>554.04430000000002</v>
      </c>
      <c r="AF177" s="33">
        <v>583.17349999999999</v>
      </c>
      <c r="AG177" s="33">
        <v>606.87909999999999</v>
      </c>
      <c r="AH177" s="33">
        <v>631.35389999999995</v>
      </c>
    </row>
    <row r="178" spans="1:34" ht="14.5" x14ac:dyDescent="0.35">
      <c r="A178" s="8" t="str">
        <f t="shared" si="2"/>
        <v>BIPBulgarien</v>
      </c>
      <c r="B178" s="8">
        <v>178</v>
      </c>
      <c r="C178" s="32" t="s">
        <v>308</v>
      </c>
      <c r="D178" s="32" t="s">
        <v>25</v>
      </c>
      <c r="E178" s="32" t="s">
        <v>361</v>
      </c>
      <c r="F178" s="32" t="s">
        <v>344</v>
      </c>
      <c r="G178" s="32" t="s">
        <v>32</v>
      </c>
      <c r="H178" s="32" t="s">
        <v>375</v>
      </c>
      <c r="I178" s="33">
        <v>14.4397</v>
      </c>
      <c r="J178" s="33">
        <v>15.9054</v>
      </c>
      <c r="K178" s="33">
        <v>17.478200000000001</v>
      </c>
      <c r="L178" s="33">
        <v>18.798200000000001</v>
      </c>
      <c r="M178" s="33">
        <v>21.093699999999998</v>
      </c>
      <c r="N178" s="33">
        <v>24.039899999999999</v>
      </c>
      <c r="O178" s="33">
        <v>27.4099</v>
      </c>
      <c r="P178" s="33">
        <v>32.464700000000001</v>
      </c>
      <c r="Q178" s="33">
        <v>37.246699999999997</v>
      </c>
      <c r="R178" s="33">
        <v>37.417700000000004</v>
      </c>
      <c r="S178" s="33">
        <v>38.29</v>
      </c>
      <c r="T178" s="33">
        <v>41.479900000000001</v>
      </c>
      <c r="U178" s="33">
        <v>42.255299999999998</v>
      </c>
      <c r="V178" s="33">
        <v>42.056199999999997</v>
      </c>
      <c r="W178" s="33">
        <v>43.024700000000003</v>
      </c>
      <c r="X178" s="33">
        <v>45.797800000000002</v>
      </c>
      <c r="Y178" s="33">
        <v>48.752099999999999</v>
      </c>
      <c r="Z178" s="33">
        <v>52.501800000000003</v>
      </c>
      <c r="AA178" s="33">
        <v>56.199800000000003</v>
      </c>
      <c r="AB178" s="33">
        <v>61.530799999999999</v>
      </c>
      <c r="AC178" s="33">
        <v>61.607700000000001</v>
      </c>
      <c r="AD178" s="33">
        <v>71.060100000000006</v>
      </c>
      <c r="AE178" s="33">
        <v>85.800700000000006</v>
      </c>
      <c r="AF178" s="33">
        <v>95.188599999999994</v>
      </c>
      <c r="AG178" s="33">
        <v>100.8913</v>
      </c>
      <c r="AH178" s="33">
        <v>106.41930000000001</v>
      </c>
    </row>
    <row r="179" spans="1:34" ht="14.5" x14ac:dyDescent="0.35">
      <c r="A179" s="8" t="str">
        <f t="shared" si="2"/>
        <v>BIPDänemark</v>
      </c>
      <c r="B179" s="8">
        <v>179</v>
      </c>
      <c r="C179" s="32" t="s">
        <v>308</v>
      </c>
      <c r="D179" s="32" t="s">
        <v>5</v>
      </c>
      <c r="E179" s="32" t="s">
        <v>361</v>
      </c>
      <c r="F179" s="32" t="s">
        <v>344</v>
      </c>
      <c r="G179" s="32" t="s">
        <v>32</v>
      </c>
      <c r="H179" s="32" t="s">
        <v>375</v>
      </c>
      <c r="I179" s="33">
        <v>178.01769999999999</v>
      </c>
      <c r="J179" s="33">
        <v>184.04640000000001</v>
      </c>
      <c r="K179" s="33">
        <v>189.7945</v>
      </c>
      <c r="L179" s="33">
        <v>193.3536</v>
      </c>
      <c r="M179" s="33">
        <v>202.42320000000001</v>
      </c>
      <c r="N179" s="33">
        <v>212.83099999999999</v>
      </c>
      <c r="O179" s="33">
        <v>225.53139999999999</v>
      </c>
      <c r="P179" s="33">
        <v>233.3818</v>
      </c>
      <c r="Q179" s="33">
        <v>241.61369999999999</v>
      </c>
      <c r="R179" s="33">
        <v>231.27680000000001</v>
      </c>
      <c r="S179" s="33">
        <v>243.16550000000001</v>
      </c>
      <c r="T179" s="33">
        <v>247.8783</v>
      </c>
      <c r="U179" s="33">
        <v>254.57849999999999</v>
      </c>
      <c r="V179" s="33">
        <v>258.74180000000001</v>
      </c>
      <c r="W179" s="33">
        <v>265.7561</v>
      </c>
      <c r="X179" s="33">
        <v>273.01780000000002</v>
      </c>
      <c r="Y179" s="33">
        <v>283.11009999999999</v>
      </c>
      <c r="Z179" s="33">
        <v>294.80700000000002</v>
      </c>
      <c r="AA179" s="33">
        <v>302.33</v>
      </c>
      <c r="AB179" s="33">
        <v>309.52789999999999</v>
      </c>
      <c r="AC179" s="33">
        <v>311.35570000000001</v>
      </c>
      <c r="AD179" s="33">
        <v>342.96039999999999</v>
      </c>
      <c r="AE179" s="33">
        <v>380.61959999999999</v>
      </c>
      <c r="AF179" s="33">
        <v>374.98899999999998</v>
      </c>
      <c r="AG179" s="33">
        <v>388.73759999999999</v>
      </c>
      <c r="AH179" s="33">
        <v>403.89729999999997</v>
      </c>
    </row>
    <row r="180" spans="1:34" ht="14.5" x14ac:dyDescent="0.35">
      <c r="A180" s="8" t="str">
        <f t="shared" si="2"/>
        <v>BIPDeutschland</v>
      </c>
      <c r="B180" s="8">
        <v>180</v>
      </c>
      <c r="C180" s="32" t="s">
        <v>308</v>
      </c>
      <c r="D180" s="32" t="s">
        <v>2</v>
      </c>
      <c r="E180" s="32" t="s">
        <v>361</v>
      </c>
      <c r="F180" s="32" t="s">
        <v>344</v>
      </c>
      <c r="G180" s="32" t="s">
        <v>32</v>
      </c>
      <c r="H180" s="32" t="s">
        <v>375</v>
      </c>
      <c r="I180" s="33">
        <v>2109.09</v>
      </c>
      <c r="J180" s="33">
        <v>2172.54</v>
      </c>
      <c r="K180" s="33">
        <v>2198.12</v>
      </c>
      <c r="L180" s="33">
        <v>2211.5700000000002</v>
      </c>
      <c r="M180" s="33">
        <v>2262.52</v>
      </c>
      <c r="N180" s="33">
        <v>2288.31</v>
      </c>
      <c r="O180" s="33">
        <v>2385.08</v>
      </c>
      <c r="P180" s="33">
        <v>2499.5500000000002</v>
      </c>
      <c r="Q180" s="33">
        <v>2546.4899999999998</v>
      </c>
      <c r="R180" s="33">
        <v>2445.73</v>
      </c>
      <c r="S180" s="33">
        <v>2564.4</v>
      </c>
      <c r="T180" s="33">
        <v>2693.56</v>
      </c>
      <c r="U180" s="33">
        <v>2745.31</v>
      </c>
      <c r="V180" s="33">
        <v>2811.35</v>
      </c>
      <c r="W180" s="33">
        <v>2927.43</v>
      </c>
      <c r="X180" s="33">
        <v>3026.18</v>
      </c>
      <c r="Y180" s="33">
        <v>3134.74</v>
      </c>
      <c r="Z180" s="33">
        <v>3267.16</v>
      </c>
      <c r="AA180" s="33">
        <v>3365.45</v>
      </c>
      <c r="AB180" s="33">
        <v>3474.11</v>
      </c>
      <c r="AC180" s="33">
        <v>3403.73</v>
      </c>
      <c r="AD180" s="33">
        <v>3617.45</v>
      </c>
      <c r="AE180" s="33">
        <v>3876.81</v>
      </c>
      <c r="AF180" s="33">
        <v>4108.3</v>
      </c>
      <c r="AG180" s="33">
        <v>4264.567</v>
      </c>
      <c r="AH180" s="33">
        <v>4431.027</v>
      </c>
    </row>
    <row r="181" spans="1:34" ht="14.5" x14ac:dyDescent="0.35">
      <c r="A181" s="8" t="str">
        <f t="shared" si="2"/>
        <v>BIPEstland</v>
      </c>
      <c r="B181" s="8">
        <v>181</v>
      </c>
      <c r="C181" s="32" t="s">
        <v>308</v>
      </c>
      <c r="D181" s="32" t="s">
        <v>18</v>
      </c>
      <c r="E181" s="32" t="s">
        <v>361</v>
      </c>
      <c r="F181" s="32" t="s">
        <v>344</v>
      </c>
      <c r="G181" s="32" t="s">
        <v>32</v>
      </c>
      <c r="H181" s="32" t="s">
        <v>375</v>
      </c>
      <c r="I181" s="33">
        <v>6.17164</v>
      </c>
      <c r="J181" s="33">
        <v>6.9870700000000001</v>
      </c>
      <c r="K181" s="33">
        <v>7.8225800000000003</v>
      </c>
      <c r="L181" s="33">
        <v>8.7444299999999995</v>
      </c>
      <c r="M181" s="33">
        <v>9.7774599999999996</v>
      </c>
      <c r="N181" s="33">
        <v>11.34327</v>
      </c>
      <c r="O181" s="33">
        <v>13.56893</v>
      </c>
      <c r="P181" s="33">
        <v>16.401330000000002</v>
      </c>
      <c r="Q181" s="33">
        <v>16.61806</v>
      </c>
      <c r="R181" s="33">
        <v>14.13186</v>
      </c>
      <c r="S181" s="33">
        <v>14.741099999999999</v>
      </c>
      <c r="T181" s="33">
        <v>16.67726</v>
      </c>
      <c r="U181" s="33">
        <v>17.916679999999999</v>
      </c>
      <c r="V181" s="33">
        <v>18.910779999999999</v>
      </c>
      <c r="W181" s="33">
        <v>20.04823</v>
      </c>
      <c r="X181" s="33">
        <v>20.631360000000001</v>
      </c>
      <c r="Y181" s="33">
        <v>21.747910000000001</v>
      </c>
      <c r="Z181" s="33">
        <v>23.83361</v>
      </c>
      <c r="AA181" s="33">
        <v>25.932179999999999</v>
      </c>
      <c r="AB181" s="33">
        <v>27.95102</v>
      </c>
      <c r="AC181" s="33">
        <v>27.42998</v>
      </c>
      <c r="AD181" s="33">
        <v>31.168970000000002</v>
      </c>
      <c r="AE181" s="33">
        <v>36.011139999999997</v>
      </c>
      <c r="AF181" s="33">
        <v>38.29665</v>
      </c>
      <c r="AG181" s="33">
        <v>40.633969999999998</v>
      </c>
      <c r="AH181" s="33">
        <v>42.584530000000001</v>
      </c>
    </row>
    <row r="182" spans="1:34" ht="14.5" x14ac:dyDescent="0.35">
      <c r="A182" s="8" t="str">
        <f t="shared" si="2"/>
        <v>BIPEU27</v>
      </c>
      <c r="B182" s="8">
        <v>182</v>
      </c>
      <c r="C182" s="32" t="s">
        <v>308</v>
      </c>
      <c r="D182" s="32" t="s">
        <v>368</v>
      </c>
      <c r="E182" s="32" t="s">
        <v>361</v>
      </c>
      <c r="F182" s="32" t="s">
        <v>344</v>
      </c>
      <c r="G182" s="32" t="s">
        <v>32</v>
      </c>
      <c r="H182" s="32" t="s">
        <v>375</v>
      </c>
      <c r="I182" s="33">
        <v>7871.93</v>
      </c>
      <c r="J182" s="33">
        <v>8244.6299999999992</v>
      </c>
      <c r="K182" s="33">
        <v>8541.7099999999991</v>
      </c>
      <c r="L182" s="33">
        <v>8770.7800000000007</v>
      </c>
      <c r="M182" s="33">
        <v>9171.42</v>
      </c>
      <c r="N182" s="33">
        <v>9564.4500000000007</v>
      </c>
      <c r="O182" s="33">
        <v>10116.43</v>
      </c>
      <c r="P182" s="33">
        <v>10743.15</v>
      </c>
      <c r="Q182" s="33">
        <v>11089.88</v>
      </c>
      <c r="R182" s="33">
        <v>10592.07</v>
      </c>
      <c r="S182" s="33">
        <v>10982.75</v>
      </c>
      <c r="T182" s="33">
        <v>11328.51</v>
      </c>
      <c r="U182" s="33">
        <v>11396.15</v>
      </c>
      <c r="V182" s="33">
        <v>11516.14</v>
      </c>
      <c r="W182" s="33">
        <v>11782.57</v>
      </c>
      <c r="X182" s="33">
        <v>12215.77</v>
      </c>
      <c r="Y182" s="33">
        <v>12548.31</v>
      </c>
      <c r="Z182" s="33">
        <v>13075.68</v>
      </c>
      <c r="AA182" s="33">
        <v>13534.34</v>
      </c>
      <c r="AB182" s="33">
        <v>14019.66</v>
      </c>
      <c r="AC182" s="33">
        <v>13471.03</v>
      </c>
      <c r="AD182" s="33">
        <v>14640.14</v>
      </c>
      <c r="AE182" s="33">
        <v>15906.94</v>
      </c>
      <c r="AF182" s="33">
        <v>16959.650000000001</v>
      </c>
      <c r="AG182" s="33">
        <v>17710.3</v>
      </c>
      <c r="AH182" s="33">
        <v>18475</v>
      </c>
    </row>
    <row r="183" spans="1:34" ht="14.5" x14ac:dyDescent="0.35">
      <c r="A183" s="8" t="str">
        <f t="shared" si="2"/>
        <v>BIPFinnland</v>
      </c>
      <c r="B183" s="8">
        <v>183</v>
      </c>
      <c r="C183" s="32" t="s">
        <v>308</v>
      </c>
      <c r="D183" s="32" t="s">
        <v>14</v>
      </c>
      <c r="E183" s="32" t="s">
        <v>361</v>
      </c>
      <c r="F183" s="32" t="s">
        <v>344</v>
      </c>
      <c r="G183" s="32" t="s">
        <v>32</v>
      </c>
      <c r="H183" s="32" t="s">
        <v>375</v>
      </c>
      <c r="I183" s="33">
        <v>136.44200000000001</v>
      </c>
      <c r="J183" s="33">
        <v>144.62799999999999</v>
      </c>
      <c r="K183" s="33">
        <v>148.48599999999999</v>
      </c>
      <c r="L183" s="33">
        <v>151.749</v>
      </c>
      <c r="M183" s="33">
        <v>158.75800000000001</v>
      </c>
      <c r="N183" s="33">
        <v>164.68700000000001</v>
      </c>
      <c r="O183" s="33">
        <v>172.89699999999999</v>
      </c>
      <c r="P183" s="33">
        <v>187.072</v>
      </c>
      <c r="Q183" s="33">
        <v>194.26499999999999</v>
      </c>
      <c r="R183" s="33">
        <v>181.74700000000001</v>
      </c>
      <c r="S183" s="33">
        <v>188.143</v>
      </c>
      <c r="T183" s="33">
        <v>197.99799999999999</v>
      </c>
      <c r="U183" s="33">
        <v>201.03700000000001</v>
      </c>
      <c r="V183" s="33">
        <v>204.321</v>
      </c>
      <c r="W183" s="33">
        <v>206.89699999999999</v>
      </c>
      <c r="X183" s="33">
        <v>211.38499999999999</v>
      </c>
      <c r="Y183" s="33">
        <v>217.518</v>
      </c>
      <c r="Z183" s="33">
        <v>226.30099999999999</v>
      </c>
      <c r="AA183" s="33">
        <v>233.46199999999999</v>
      </c>
      <c r="AB183" s="33">
        <v>239.858</v>
      </c>
      <c r="AC183" s="33">
        <v>238.03800000000001</v>
      </c>
      <c r="AD183" s="33">
        <v>250.923</v>
      </c>
      <c r="AE183" s="33">
        <v>268.64499999999998</v>
      </c>
      <c r="AF183" s="33">
        <v>281.9907</v>
      </c>
      <c r="AG183" s="33">
        <v>290.58640000000003</v>
      </c>
      <c r="AH183" s="33">
        <v>301.75099999999998</v>
      </c>
    </row>
    <row r="184" spans="1:34" ht="14.5" x14ac:dyDescent="0.35">
      <c r="A184" s="8" t="str">
        <f t="shared" si="2"/>
        <v>BIPFrankreich</v>
      </c>
      <c r="B184" s="8">
        <v>184</v>
      </c>
      <c r="C184" s="32" t="s">
        <v>308</v>
      </c>
      <c r="D184" s="32" t="s">
        <v>0</v>
      </c>
      <c r="E184" s="32" t="s">
        <v>361</v>
      </c>
      <c r="F184" s="32" t="s">
        <v>344</v>
      </c>
      <c r="G184" s="32" t="s">
        <v>32</v>
      </c>
      <c r="H184" s="32" t="s">
        <v>375</v>
      </c>
      <c r="I184" s="33">
        <v>1478.585</v>
      </c>
      <c r="J184" s="33">
        <v>1538.2</v>
      </c>
      <c r="K184" s="33">
        <v>1587.829</v>
      </c>
      <c r="L184" s="33">
        <v>1630.6659999999999</v>
      </c>
      <c r="M184" s="33">
        <v>1704.019</v>
      </c>
      <c r="N184" s="33">
        <v>1765.905</v>
      </c>
      <c r="O184" s="33">
        <v>1848.1510000000001</v>
      </c>
      <c r="P184" s="33">
        <v>1941.36</v>
      </c>
      <c r="Q184" s="33">
        <v>1992.38</v>
      </c>
      <c r="R184" s="33">
        <v>1936.422</v>
      </c>
      <c r="S184" s="33">
        <v>1995.289</v>
      </c>
      <c r="T184" s="33">
        <v>2058.3690000000001</v>
      </c>
      <c r="U184" s="33">
        <v>2088.8040000000001</v>
      </c>
      <c r="V184" s="33">
        <v>2117.1889999999999</v>
      </c>
      <c r="W184" s="33">
        <v>2149.7649999999999</v>
      </c>
      <c r="X184" s="33">
        <v>2198.4319999999998</v>
      </c>
      <c r="Y184" s="33">
        <v>2234.1289999999999</v>
      </c>
      <c r="Z184" s="33">
        <v>2297.2420000000002</v>
      </c>
      <c r="AA184" s="33">
        <v>2363.306</v>
      </c>
      <c r="AB184" s="33">
        <v>2437.6350000000002</v>
      </c>
      <c r="AC184" s="33">
        <v>2317.8319999999999</v>
      </c>
      <c r="AD184" s="33">
        <v>2502.1179999999999</v>
      </c>
      <c r="AE184" s="33">
        <v>2639.0920000000001</v>
      </c>
      <c r="AF184" s="33">
        <v>2816.6120000000001</v>
      </c>
      <c r="AG184" s="33">
        <v>2934.71</v>
      </c>
      <c r="AH184" s="33">
        <v>3038.0819999999999</v>
      </c>
    </row>
    <row r="185" spans="1:34" ht="14.5" x14ac:dyDescent="0.35">
      <c r="A185" s="8" t="str">
        <f t="shared" si="2"/>
        <v>BIPGriechenland</v>
      </c>
      <c r="B185" s="8">
        <v>185</v>
      </c>
      <c r="C185" s="32" t="s">
        <v>308</v>
      </c>
      <c r="D185" s="32" t="s">
        <v>6</v>
      </c>
      <c r="E185" s="32" t="s">
        <v>361</v>
      </c>
      <c r="F185" s="32" t="s">
        <v>344</v>
      </c>
      <c r="G185" s="32" t="s">
        <v>32</v>
      </c>
      <c r="H185" s="32" t="s">
        <v>375</v>
      </c>
      <c r="I185" s="33">
        <v>142.9759</v>
      </c>
      <c r="J185" s="33">
        <v>152.19380000000001</v>
      </c>
      <c r="K185" s="33">
        <v>163.46080000000001</v>
      </c>
      <c r="L185" s="33">
        <v>178.9049</v>
      </c>
      <c r="M185" s="33">
        <v>193.7158</v>
      </c>
      <c r="N185" s="33">
        <v>199.2423</v>
      </c>
      <c r="O185" s="33">
        <v>217.86160000000001</v>
      </c>
      <c r="P185" s="33">
        <v>232.69460000000001</v>
      </c>
      <c r="Q185" s="33">
        <v>241.99039999999999</v>
      </c>
      <c r="R185" s="33">
        <v>237.5342</v>
      </c>
      <c r="S185" s="33">
        <v>224.124</v>
      </c>
      <c r="T185" s="33">
        <v>203.3082</v>
      </c>
      <c r="U185" s="33">
        <v>188.38059999999999</v>
      </c>
      <c r="V185" s="33">
        <v>179.8844</v>
      </c>
      <c r="W185" s="33">
        <v>177.23599999999999</v>
      </c>
      <c r="X185" s="33">
        <v>176.3689</v>
      </c>
      <c r="Y185" s="33">
        <v>174.49420000000001</v>
      </c>
      <c r="Z185" s="33">
        <v>176.9034</v>
      </c>
      <c r="AA185" s="33">
        <v>179.55770000000001</v>
      </c>
      <c r="AB185" s="33">
        <v>183.34739999999999</v>
      </c>
      <c r="AC185" s="33">
        <v>165.01570000000001</v>
      </c>
      <c r="AD185" s="33">
        <v>181.50040000000001</v>
      </c>
      <c r="AE185" s="33">
        <v>206.62039999999999</v>
      </c>
      <c r="AF185" s="33">
        <v>222.60740000000001</v>
      </c>
      <c r="AG185" s="33">
        <v>233.91059999999999</v>
      </c>
      <c r="AH185" s="33">
        <v>244.18700000000001</v>
      </c>
    </row>
    <row r="186" spans="1:34" ht="14.5" x14ac:dyDescent="0.35">
      <c r="A186" s="8" t="str">
        <f t="shared" si="2"/>
        <v>BIPIrland</v>
      </c>
      <c r="B186" s="8">
        <v>186</v>
      </c>
      <c r="C186" s="32" t="s">
        <v>308</v>
      </c>
      <c r="D186" s="32" t="s">
        <v>4</v>
      </c>
      <c r="E186" s="32" t="s">
        <v>361</v>
      </c>
      <c r="F186" s="32" t="s">
        <v>344</v>
      </c>
      <c r="G186" s="32" t="s">
        <v>32</v>
      </c>
      <c r="H186" s="32" t="s">
        <v>375</v>
      </c>
      <c r="I186" s="33">
        <v>108.4953</v>
      </c>
      <c r="J186" s="33">
        <v>122.08920000000001</v>
      </c>
      <c r="K186" s="33">
        <v>135.99760000000001</v>
      </c>
      <c r="L186" s="33">
        <v>145.57640000000001</v>
      </c>
      <c r="M186" s="33">
        <v>156.2603</v>
      </c>
      <c r="N186" s="33">
        <v>170.30680000000001</v>
      </c>
      <c r="O186" s="33">
        <v>184.9162</v>
      </c>
      <c r="P186" s="33">
        <v>197.0694</v>
      </c>
      <c r="Q186" s="33">
        <v>187.28299999999999</v>
      </c>
      <c r="R186" s="33">
        <v>169.5197</v>
      </c>
      <c r="S186" s="33">
        <v>167.3914</v>
      </c>
      <c r="T186" s="33">
        <v>171.8235</v>
      </c>
      <c r="U186" s="33">
        <v>175.21850000000001</v>
      </c>
      <c r="V186" s="33">
        <v>179.28559999999999</v>
      </c>
      <c r="W186" s="33">
        <v>195.4699</v>
      </c>
      <c r="X186" s="33">
        <v>263.5068</v>
      </c>
      <c r="Y186" s="33">
        <v>269.72480000000002</v>
      </c>
      <c r="Z186" s="33">
        <v>298.5283</v>
      </c>
      <c r="AA186" s="33">
        <v>327.44139999999999</v>
      </c>
      <c r="AB186" s="33">
        <v>356.35739999999998</v>
      </c>
      <c r="AC186" s="33">
        <v>375.24970000000002</v>
      </c>
      <c r="AD186" s="33">
        <v>434.06970000000001</v>
      </c>
      <c r="AE186" s="33">
        <v>506.2824</v>
      </c>
      <c r="AF186" s="33">
        <v>527.19200000000001</v>
      </c>
      <c r="AG186" s="33">
        <v>557.22889999999995</v>
      </c>
      <c r="AH186" s="33">
        <v>587.42970000000003</v>
      </c>
    </row>
    <row r="187" spans="1:34" ht="14.5" x14ac:dyDescent="0.35">
      <c r="A187" s="8" t="str">
        <f t="shared" si="2"/>
        <v>BIPItalien</v>
      </c>
      <c r="B187" s="8">
        <v>187</v>
      </c>
      <c r="C187" s="32" t="s">
        <v>308</v>
      </c>
      <c r="D187" s="32" t="s">
        <v>3</v>
      </c>
      <c r="E187" s="32" t="s">
        <v>361</v>
      </c>
      <c r="F187" s="32" t="s">
        <v>344</v>
      </c>
      <c r="G187" s="32" t="s">
        <v>32</v>
      </c>
      <c r="H187" s="32" t="s">
        <v>375</v>
      </c>
      <c r="I187" s="33">
        <v>1241.5129999999999</v>
      </c>
      <c r="J187" s="33">
        <v>1304.1369999999999</v>
      </c>
      <c r="K187" s="33">
        <v>1350.259</v>
      </c>
      <c r="L187" s="33">
        <v>1394.693</v>
      </c>
      <c r="M187" s="33">
        <v>1452.319</v>
      </c>
      <c r="N187" s="33">
        <v>1493.635</v>
      </c>
      <c r="O187" s="33">
        <v>1552.6869999999999</v>
      </c>
      <c r="P187" s="33">
        <v>1614.84</v>
      </c>
      <c r="Q187" s="33">
        <v>1637.6990000000001</v>
      </c>
      <c r="R187" s="33">
        <v>1577.2560000000001</v>
      </c>
      <c r="S187" s="33">
        <v>1611.279</v>
      </c>
      <c r="T187" s="33">
        <v>1648.7560000000001</v>
      </c>
      <c r="U187" s="33">
        <v>1624.3589999999999</v>
      </c>
      <c r="V187" s="33">
        <v>1612.751</v>
      </c>
      <c r="W187" s="33">
        <v>1627.4059999999999</v>
      </c>
      <c r="X187" s="33">
        <v>1655.355</v>
      </c>
      <c r="Y187" s="33">
        <v>1695.787</v>
      </c>
      <c r="Z187" s="33">
        <v>1736.5930000000001</v>
      </c>
      <c r="AA187" s="33">
        <v>1771.3910000000001</v>
      </c>
      <c r="AB187" s="33">
        <v>1796.6489999999999</v>
      </c>
      <c r="AC187" s="33">
        <v>1661.24</v>
      </c>
      <c r="AD187" s="33">
        <v>1822.345</v>
      </c>
      <c r="AE187" s="33">
        <v>1946.479</v>
      </c>
      <c r="AF187" s="33">
        <v>2055.9470000000001</v>
      </c>
      <c r="AG187" s="33">
        <v>2129.0430000000001</v>
      </c>
      <c r="AH187" s="33">
        <v>2216.1849999999999</v>
      </c>
    </row>
    <row r="188" spans="1:34" ht="14.5" x14ac:dyDescent="0.35">
      <c r="A188" s="8" t="str">
        <f t="shared" si="2"/>
        <v>BIPKroatien</v>
      </c>
      <c r="B188" s="8">
        <v>188</v>
      </c>
      <c r="C188" s="32" t="s">
        <v>308</v>
      </c>
      <c r="D188" s="32" t="s">
        <v>27</v>
      </c>
      <c r="E188" s="32" t="s">
        <v>361</v>
      </c>
      <c r="F188" s="32" t="s">
        <v>344</v>
      </c>
      <c r="G188" s="32" t="s">
        <v>32</v>
      </c>
      <c r="H188" s="32" t="s">
        <v>375</v>
      </c>
      <c r="I188" s="33">
        <v>23.61966</v>
      </c>
      <c r="J188" s="33">
        <v>25.931740000000001</v>
      </c>
      <c r="K188" s="33">
        <v>28.761199999999999</v>
      </c>
      <c r="L188" s="33">
        <v>31.02582</v>
      </c>
      <c r="M188" s="33">
        <v>33.818190000000001</v>
      </c>
      <c r="N188" s="33">
        <v>36.845210000000002</v>
      </c>
      <c r="O188" s="33">
        <v>40.635980000000004</v>
      </c>
      <c r="P188" s="33">
        <v>44.445300000000003</v>
      </c>
      <c r="Q188" s="33">
        <v>48.590890000000002</v>
      </c>
      <c r="R188" s="33">
        <v>45.6922</v>
      </c>
      <c r="S188" s="33">
        <v>45.862029999999997</v>
      </c>
      <c r="T188" s="33">
        <v>45.648940000000003</v>
      </c>
      <c r="U188" s="33">
        <v>44.717370000000003</v>
      </c>
      <c r="V188" s="33">
        <v>44.53275</v>
      </c>
      <c r="W188" s="33">
        <v>44.084069999999997</v>
      </c>
      <c r="X188" s="33">
        <v>45.360720000000001</v>
      </c>
      <c r="Y188" s="33">
        <v>47.448979999999999</v>
      </c>
      <c r="Z188" s="33">
        <v>50.096870000000003</v>
      </c>
      <c r="AA188" s="33">
        <v>52.877189999999999</v>
      </c>
      <c r="AB188" s="33">
        <v>55.772590000000001</v>
      </c>
      <c r="AC188" s="33">
        <v>50.543219999999998</v>
      </c>
      <c r="AD188" s="33">
        <v>58.455559999999998</v>
      </c>
      <c r="AE188" s="33">
        <v>67.989919999999998</v>
      </c>
      <c r="AF188" s="33">
        <v>76.272069999999999</v>
      </c>
      <c r="AG188" s="33">
        <v>80.958759999999998</v>
      </c>
      <c r="AH188" s="33">
        <v>84.965509999999995</v>
      </c>
    </row>
    <row r="189" spans="1:34" ht="14.5" x14ac:dyDescent="0.35">
      <c r="A189" s="8" t="str">
        <f t="shared" si="2"/>
        <v>BIPLettland</v>
      </c>
      <c r="B189" s="8">
        <v>189</v>
      </c>
      <c r="C189" s="32" t="s">
        <v>308</v>
      </c>
      <c r="D189" s="32" t="s">
        <v>19</v>
      </c>
      <c r="E189" s="32" t="s">
        <v>361</v>
      </c>
      <c r="F189" s="32" t="s">
        <v>344</v>
      </c>
      <c r="G189" s="32" t="s">
        <v>32</v>
      </c>
      <c r="H189" s="32" t="s">
        <v>375</v>
      </c>
      <c r="I189" s="33">
        <v>8.6317400000000006</v>
      </c>
      <c r="J189" s="33">
        <v>9.3751200000000008</v>
      </c>
      <c r="K189" s="33">
        <v>10.167870000000001</v>
      </c>
      <c r="L189" s="33">
        <v>10.50034</v>
      </c>
      <c r="M189" s="33">
        <v>11.72349</v>
      </c>
      <c r="N189" s="33">
        <v>13.7921</v>
      </c>
      <c r="O189" s="33">
        <v>17.362179999999999</v>
      </c>
      <c r="P189" s="33">
        <v>22.792809999999999</v>
      </c>
      <c r="Q189" s="33">
        <v>24.532440000000001</v>
      </c>
      <c r="R189" s="33">
        <v>18.92154</v>
      </c>
      <c r="S189" s="33">
        <v>17.936990000000002</v>
      </c>
      <c r="T189" s="33">
        <v>19.666550000000001</v>
      </c>
      <c r="U189" s="33">
        <v>22.098469999999999</v>
      </c>
      <c r="V189" s="33">
        <v>22.7926</v>
      </c>
      <c r="W189" s="33">
        <v>23.625800000000002</v>
      </c>
      <c r="X189" s="33">
        <v>24.572130000000001</v>
      </c>
      <c r="Y189" s="33">
        <v>25.371320000000001</v>
      </c>
      <c r="Z189" s="33">
        <v>26.98443</v>
      </c>
      <c r="AA189" s="33">
        <v>29.153559999999999</v>
      </c>
      <c r="AB189" s="33">
        <v>30.572870000000002</v>
      </c>
      <c r="AC189" s="33">
        <v>30.109459999999999</v>
      </c>
      <c r="AD189" s="33">
        <v>33.348930000000003</v>
      </c>
      <c r="AE189" s="33">
        <v>38.87003</v>
      </c>
      <c r="AF189" s="33">
        <v>41.748139999999999</v>
      </c>
      <c r="AG189" s="33">
        <v>44.702469999999998</v>
      </c>
      <c r="AH189" s="33">
        <v>47.324950000000001</v>
      </c>
    </row>
    <row r="190" spans="1:34" ht="14.5" x14ac:dyDescent="0.35">
      <c r="A190" s="8" t="str">
        <f t="shared" si="2"/>
        <v>BIPLitauen</v>
      </c>
      <c r="B190" s="8">
        <v>190</v>
      </c>
      <c r="C190" s="32" t="s">
        <v>308</v>
      </c>
      <c r="D190" s="32" t="s">
        <v>20</v>
      </c>
      <c r="E190" s="32" t="s">
        <v>361</v>
      </c>
      <c r="F190" s="32" t="s">
        <v>344</v>
      </c>
      <c r="G190" s="32" t="s">
        <v>32</v>
      </c>
      <c r="H190" s="32" t="s">
        <v>375</v>
      </c>
      <c r="I190" s="33">
        <v>12.475680000000001</v>
      </c>
      <c r="J190" s="33">
        <v>13.66456</v>
      </c>
      <c r="K190" s="33">
        <v>15.153280000000001</v>
      </c>
      <c r="L190" s="33">
        <v>16.65024</v>
      </c>
      <c r="M190" s="33">
        <v>18.219349999999999</v>
      </c>
      <c r="N190" s="33">
        <v>20.97992</v>
      </c>
      <c r="O190" s="33">
        <v>24.053290000000001</v>
      </c>
      <c r="P190" s="33">
        <v>29.011220000000002</v>
      </c>
      <c r="Q190" s="33">
        <v>32.660069999999997</v>
      </c>
      <c r="R190" s="33">
        <v>26.897010000000002</v>
      </c>
      <c r="S190" s="33">
        <v>28.033829999999998</v>
      </c>
      <c r="T190" s="33">
        <v>31.317170000000001</v>
      </c>
      <c r="U190" s="33">
        <v>33.410159999999998</v>
      </c>
      <c r="V190" s="33">
        <v>35.039540000000002</v>
      </c>
      <c r="W190" s="33">
        <v>36.581310000000002</v>
      </c>
      <c r="X190" s="33">
        <v>37.345700000000001</v>
      </c>
      <c r="Y190" s="33">
        <v>38.889859999999999</v>
      </c>
      <c r="Z190" s="33">
        <v>42.276299999999999</v>
      </c>
      <c r="AA190" s="33">
        <v>45.515230000000003</v>
      </c>
      <c r="AB190" s="33">
        <v>48.959159999999997</v>
      </c>
      <c r="AC190" s="33">
        <v>49.873170000000002</v>
      </c>
      <c r="AD190" s="33">
        <v>56.478110000000001</v>
      </c>
      <c r="AE190" s="33">
        <v>67.399060000000006</v>
      </c>
      <c r="AF190" s="33">
        <v>73.112160000000003</v>
      </c>
      <c r="AG190" s="33">
        <v>77.253069999999994</v>
      </c>
      <c r="AH190" s="33">
        <v>81.726519999999994</v>
      </c>
    </row>
    <row r="191" spans="1:34" ht="14.5" x14ac:dyDescent="0.35">
      <c r="A191" s="8" t="str">
        <f t="shared" si="2"/>
        <v>BIPLuxemburg</v>
      </c>
      <c r="B191" s="8">
        <v>191</v>
      </c>
      <c r="C191" s="32" t="s">
        <v>308</v>
      </c>
      <c r="D191" s="32" t="s">
        <v>10</v>
      </c>
      <c r="E191" s="32" t="s">
        <v>361</v>
      </c>
      <c r="F191" s="32" t="s">
        <v>344</v>
      </c>
      <c r="G191" s="32" t="s">
        <v>32</v>
      </c>
      <c r="H191" s="32" t="s">
        <v>375</v>
      </c>
      <c r="I191" s="33">
        <v>22.98603</v>
      </c>
      <c r="J191" s="33">
        <v>23.87989</v>
      </c>
      <c r="K191" s="33">
        <v>25.011089999999999</v>
      </c>
      <c r="L191" s="33">
        <v>26.22729</v>
      </c>
      <c r="M191" s="33">
        <v>28.18939</v>
      </c>
      <c r="N191" s="33">
        <v>30.280989999999999</v>
      </c>
      <c r="O191" s="33">
        <v>34.175049999999999</v>
      </c>
      <c r="P191" s="33">
        <v>37.6419</v>
      </c>
      <c r="Q191" s="33">
        <v>40.00956</v>
      </c>
      <c r="R191" s="33">
        <v>39.050739999999998</v>
      </c>
      <c r="S191" s="33">
        <v>42.402720000000002</v>
      </c>
      <c r="T191" s="33">
        <v>44.32347</v>
      </c>
      <c r="U191" s="33">
        <v>46.526240000000001</v>
      </c>
      <c r="V191" s="33">
        <v>49.09449</v>
      </c>
      <c r="W191" s="33">
        <v>51.791319999999999</v>
      </c>
      <c r="X191" s="33">
        <v>54.142299999999999</v>
      </c>
      <c r="Y191" s="33">
        <v>56.208069999999999</v>
      </c>
      <c r="Z191" s="33">
        <v>58.168779999999998</v>
      </c>
      <c r="AA191" s="33">
        <v>60.121160000000003</v>
      </c>
      <c r="AB191" s="33">
        <v>62.431530000000002</v>
      </c>
      <c r="AC191" s="33">
        <v>64.524270000000001</v>
      </c>
      <c r="AD191" s="33">
        <v>72.360860000000002</v>
      </c>
      <c r="AE191" s="33">
        <v>77.528999999999996</v>
      </c>
      <c r="AF191" s="33">
        <v>80.991910000000004</v>
      </c>
      <c r="AG191" s="33">
        <v>85.197659999999999</v>
      </c>
      <c r="AH191" s="33">
        <v>89.558449999999993</v>
      </c>
    </row>
    <row r="192" spans="1:34" ht="14.5" x14ac:dyDescent="0.35">
      <c r="A192" s="8" t="str">
        <f t="shared" si="2"/>
        <v>BIPMalta</v>
      </c>
      <c r="B192" s="8">
        <v>192</v>
      </c>
      <c r="C192" s="32" t="s">
        <v>308</v>
      </c>
      <c r="D192" s="32" t="s">
        <v>16</v>
      </c>
      <c r="E192" s="32" t="s">
        <v>361</v>
      </c>
      <c r="F192" s="32" t="s">
        <v>344</v>
      </c>
      <c r="G192" s="32" t="s">
        <v>32</v>
      </c>
      <c r="H192" s="32" t="s">
        <v>375</v>
      </c>
      <c r="I192" s="33">
        <v>4.4123599999999996</v>
      </c>
      <c r="J192" s="33">
        <v>4.5655400000000004</v>
      </c>
      <c r="K192" s="33">
        <v>4.7408799999999998</v>
      </c>
      <c r="L192" s="33">
        <v>4.8234700000000004</v>
      </c>
      <c r="M192" s="33">
        <v>4.9104200000000002</v>
      </c>
      <c r="N192" s="33">
        <v>5.15205</v>
      </c>
      <c r="O192" s="33">
        <v>5.4029999999999996</v>
      </c>
      <c r="P192" s="33">
        <v>5.7902800000000001</v>
      </c>
      <c r="Q192" s="33">
        <v>6.2060199999999996</v>
      </c>
      <c r="R192" s="33">
        <v>6.2596400000000001</v>
      </c>
      <c r="S192" s="33">
        <v>6.8158000000000003</v>
      </c>
      <c r="T192" s="33">
        <v>6.9245999999999999</v>
      </c>
      <c r="U192" s="33">
        <v>7.3644600000000002</v>
      </c>
      <c r="V192" s="33">
        <v>7.94435</v>
      </c>
      <c r="W192" s="33">
        <v>8.7510999999999992</v>
      </c>
      <c r="X192" s="33">
        <v>9.9967100000000002</v>
      </c>
      <c r="Y192" s="33">
        <v>10.541130000000001</v>
      </c>
      <c r="Z192" s="33">
        <v>11.9366</v>
      </c>
      <c r="AA192" s="33">
        <v>13.04402</v>
      </c>
      <c r="AB192" s="33">
        <v>14.28561</v>
      </c>
      <c r="AC192" s="33">
        <v>13.35375</v>
      </c>
      <c r="AD192" s="33">
        <v>15.292619999999999</v>
      </c>
      <c r="AE192" s="33">
        <v>17.21247</v>
      </c>
      <c r="AF192" s="33">
        <v>18.787179999999999</v>
      </c>
      <c r="AG192" s="33">
        <v>20.13766</v>
      </c>
      <c r="AH192" s="33">
        <v>21.608630000000002</v>
      </c>
    </row>
    <row r="193" spans="1:34" ht="14.5" x14ac:dyDescent="0.35">
      <c r="A193" s="8" t="str">
        <f t="shared" si="2"/>
        <v>BIPNiederlande</v>
      </c>
      <c r="B193" s="8">
        <v>193</v>
      </c>
      <c r="C193" s="32" t="s">
        <v>308</v>
      </c>
      <c r="D193" s="32" t="s">
        <v>1</v>
      </c>
      <c r="E193" s="32" t="s">
        <v>361</v>
      </c>
      <c r="F193" s="32" t="s">
        <v>344</v>
      </c>
      <c r="G193" s="32" t="s">
        <v>32</v>
      </c>
      <c r="H193" s="32" t="s">
        <v>375</v>
      </c>
      <c r="I193" s="33">
        <v>452.00700000000001</v>
      </c>
      <c r="J193" s="33">
        <v>481.88099999999997</v>
      </c>
      <c r="K193" s="33">
        <v>501.137</v>
      </c>
      <c r="L193" s="33">
        <v>512.80999999999995</v>
      </c>
      <c r="M193" s="33">
        <v>529.28599999999994</v>
      </c>
      <c r="N193" s="33">
        <v>550.88300000000004</v>
      </c>
      <c r="O193" s="33">
        <v>584.54600000000005</v>
      </c>
      <c r="P193" s="33">
        <v>619.16999999999996</v>
      </c>
      <c r="Q193" s="33">
        <v>647.19799999999998</v>
      </c>
      <c r="R193" s="33">
        <v>624.84199999999998</v>
      </c>
      <c r="S193" s="33">
        <v>639.18700000000001</v>
      </c>
      <c r="T193" s="33">
        <v>650.35900000000004</v>
      </c>
      <c r="U193" s="33">
        <v>652.96600000000001</v>
      </c>
      <c r="V193" s="33">
        <v>660.46299999999997</v>
      </c>
      <c r="W193" s="33">
        <v>671.56</v>
      </c>
      <c r="X193" s="33">
        <v>690.00800000000004</v>
      </c>
      <c r="Y193" s="33">
        <v>708.33699999999999</v>
      </c>
      <c r="Z193" s="33">
        <v>738.14599999999996</v>
      </c>
      <c r="AA193" s="33">
        <v>773.98699999999997</v>
      </c>
      <c r="AB193" s="33">
        <v>813.05499999999995</v>
      </c>
      <c r="AC193" s="33">
        <v>796.53</v>
      </c>
      <c r="AD193" s="33">
        <v>870.58699999999999</v>
      </c>
      <c r="AE193" s="33">
        <v>958.54899999999998</v>
      </c>
      <c r="AF193" s="33">
        <v>1034.0530000000001</v>
      </c>
      <c r="AG193" s="33">
        <v>1083.895</v>
      </c>
      <c r="AH193" s="33">
        <v>1127.6759999999999</v>
      </c>
    </row>
    <row r="194" spans="1:34" ht="14.5" x14ac:dyDescent="0.35">
      <c r="A194" s="8" t="str">
        <f t="shared" si="2"/>
        <v>BIPÖsterreich</v>
      </c>
      <c r="B194" s="8">
        <v>194</v>
      </c>
      <c r="C194" s="32" t="s">
        <v>308</v>
      </c>
      <c r="D194" s="32" t="s">
        <v>56</v>
      </c>
      <c r="E194" s="32" t="s">
        <v>361</v>
      </c>
      <c r="F194" s="32" t="s">
        <v>344</v>
      </c>
      <c r="G194" s="32" t="s">
        <v>32</v>
      </c>
      <c r="H194" s="32" t="s">
        <v>375</v>
      </c>
      <c r="I194" s="33">
        <v>213.60650000000001</v>
      </c>
      <c r="J194" s="33">
        <v>220.52510000000001</v>
      </c>
      <c r="K194" s="33">
        <v>226.73519999999999</v>
      </c>
      <c r="L194" s="33">
        <v>231.86250000000001</v>
      </c>
      <c r="M194" s="33">
        <v>242.34829999999999</v>
      </c>
      <c r="N194" s="33">
        <v>254.07499999999999</v>
      </c>
      <c r="O194" s="33">
        <v>267.8245</v>
      </c>
      <c r="P194" s="33">
        <v>283.97800000000001</v>
      </c>
      <c r="Q194" s="33">
        <v>293.76190000000003</v>
      </c>
      <c r="R194" s="33">
        <v>288.04399999999998</v>
      </c>
      <c r="S194" s="33">
        <v>295.89659999999998</v>
      </c>
      <c r="T194" s="33">
        <v>310.12869999999998</v>
      </c>
      <c r="U194" s="33">
        <v>318.65300000000002</v>
      </c>
      <c r="V194" s="33">
        <v>323.91019999999997</v>
      </c>
      <c r="W194" s="33">
        <v>333.14609999999999</v>
      </c>
      <c r="X194" s="33">
        <v>344.26920000000001</v>
      </c>
      <c r="Y194" s="33">
        <v>357.608</v>
      </c>
      <c r="Z194" s="33">
        <v>369.36189999999999</v>
      </c>
      <c r="AA194" s="33">
        <v>385.27409999999998</v>
      </c>
      <c r="AB194" s="33">
        <v>397.1472</v>
      </c>
      <c r="AC194" s="33">
        <v>380.88850000000002</v>
      </c>
      <c r="AD194" s="33">
        <v>405.2414</v>
      </c>
      <c r="AE194" s="33">
        <v>447.2176</v>
      </c>
      <c r="AF194" s="33">
        <v>478.48809999999997</v>
      </c>
      <c r="AG194" s="33">
        <v>502.66570000000002</v>
      </c>
      <c r="AH194" s="33">
        <v>527.16750000000002</v>
      </c>
    </row>
    <row r="195" spans="1:34" ht="14.5" x14ac:dyDescent="0.35">
      <c r="A195" s="8" t="str">
        <f t="shared" si="2"/>
        <v>BIPPolen</v>
      </c>
      <c r="B195" s="8">
        <v>195</v>
      </c>
      <c r="C195" s="32" t="s">
        <v>308</v>
      </c>
      <c r="D195" s="32" t="s">
        <v>21</v>
      </c>
      <c r="E195" s="32" t="s">
        <v>361</v>
      </c>
      <c r="F195" s="32" t="s">
        <v>344</v>
      </c>
      <c r="G195" s="32" t="s">
        <v>32</v>
      </c>
      <c r="H195" s="32" t="s">
        <v>375</v>
      </c>
      <c r="I195" s="33">
        <v>186.73939999999999</v>
      </c>
      <c r="J195" s="33">
        <v>212.83199999999999</v>
      </c>
      <c r="K195" s="33">
        <v>210.55869999999999</v>
      </c>
      <c r="L195" s="33">
        <v>192.5531</v>
      </c>
      <c r="M195" s="33">
        <v>206.12799999999999</v>
      </c>
      <c r="N195" s="33">
        <v>246.21520000000001</v>
      </c>
      <c r="O195" s="33">
        <v>274.50479999999999</v>
      </c>
      <c r="P195" s="33">
        <v>313.84820000000002</v>
      </c>
      <c r="Q195" s="33">
        <v>366.04070000000002</v>
      </c>
      <c r="R195" s="33">
        <v>317.03949999999998</v>
      </c>
      <c r="S195" s="33">
        <v>359.07049999999998</v>
      </c>
      <c r="T195" s="33">
        <v>377.04140000000001</v>
      </c>
      <c r="U195" s="33">
        <v>385.38600000000002</v>
      </c>
      <c r="V195" s="33">
        <v>388.35750000000002</v>
      </c>
      <c r="W195" s="33">
        <v>406.41649999999998</v>
      </c>
      <c r="X195" s="33">
        <v>429.83269999999999</v>
      </c>
      <c r="Y195" s="33">
        <v>424.7346</v>
      </c>
      <c r="Z195" s="33">
        <v>465.77120000000002</v>
      </c>
      <c r="AA195" s="33">
        <v>499.00529999999998</v>
      </c>
      <c r="AB195" s="33">
        <v>532.50229999999999</v>
      </c>
      <c r="AC195" s="33">
        <v>526.14170000000001</v>
      </c>
      <c r="AD195" s="33">
        <v>576.42179999999996</v>
      </c>
      <c r="AE195" s="33">
        <v>654.70439999999996</v>
      </c>
      <c r="AF195" s="33">
        <v>742.27070000000003</v>
      </c>
      <c r="AG195" s="33">
        <v>802.16989999999998</v>
      </c>
      <c r="AH195" s="33">
        <v>858.56809999999996</v>
      </c>
    </row>
    <row r="196" spans="1:34" ht="14.5" x14ac:dyDescent="0.35">
      <c r="A196" s="8" t="str">
        <f t="shared" ref="A196:A259" si="3">C196&amp;D196</f>
        <v>BIPPortugal</v>
      </c>
      <c r="B196" s="8">
        <v>196</v>
      </c>
      <c r="C196" s="32" t="s">
        <v>308</v>
      </c>
      <c r="D196" s="32" t="s">
        <v>7</v>
      </c>
      <c r="E196" s="32" t="s">
        <v>361</v>
      </c>
      <c r="F196" s="32" t="s">
        <v>344</v>
      </c>
      <c r="G196" s="32" t="s">
        <v>32</v>
      </c>
      <c r="H196" s="32" t="s">
        <v>375</v>
      </c>
      <c r="I196" s="33">
        <v>128.4145</v>
      </c>
      <c r="J196" s="33">
        <v>135.77500000000001</v>
      </c>
      <c r="K196" s="33">
        <v>142.55430000000001</v>
      </c>
      <c r="L196" s="33">
        <v>146.06790000000001</v>
      </c>
      <c r="M196" s="33">
        <v>152.2484</v>
      </c>
      <c r="N196" s="33">
        <v>158.55269999999999</v>
      </c>
      <c r="O196" s="33">
        <v>166.26050000000001</v>
      </c>
      <c r="P196" s="33">
        <v>175.48339999999999</v>
      </c>
      <c r="Q196" s="33">
        <v>179.1028</v>
      </c>
      <c r="R196" s="33">
        <v>175.41640000000001</v>
      </c>
      <c r="S196" s="33">
        <v>179.61080000000001</v>
      </c>
      <c r="T196" s="33">
        <v>176.09620000000001</v>
      </c>
      <c r="U196" s="33">
        <v>168.29560000000001</v>
      </c>
      <c r="V196" s="33">
        <v>170.4923</v>
      </c>
      <c r="W196" s="33">
        <v>173.05369999999999</v>
      </c>
      <c r="X196" s="33">
        <v>179.7132</v>
      </c>
      <c r="Y196" s="33">
        <v>186.4898</v>
      </c>
      <c r="Z196" s="33">
        <v>195.94720000000001</v>
      </c>
      <c r="AA196" s="33">
        <v>205.1841</v>
      </c>
      <c r="AB196" s="33">
        <v>214.37459999999999</v>
      </c>
      <c r="AC196" s="33">
        <v>200.5189</v>
      </c>
      <c r="AD196" s="33">
        <v>216.0532</v>
      </c>
      <c r="AE196" s="33">
        <v>242.3408</v>
      </c>
      <c r="AF196" s="33">
        <v>264.49540000000002</v>
      </c>
      <c r="AG196" s="33">
        <v>275.75369999999998</v>
      </c>
      <c r="AH196" s="33">
        <v>287.04689999999999</v>
      </c>
    </row>
    <row r="197" spans="1:34" ht="14.5" x14ac:dyDescent="0.35">
      <c r="A197" s="8" t="str">
        <f t="shared" si="3"/>
        <v>BIPRumänien</v>
      </c>
      <c r="B197" s="8">
        <v>197</v>
      </c>
      <c r="C197" s="32" t="s">
        <v>308</v>
      </c>
      <c r="D197" s="32" t="s">
        <v>100</v>
      </c>
      <c r="E197" s="32" t="s">
        <v>361</v>
      </c>
      <c r="F197" s="32" t="s">
        <v>344</v>
      </c>
      <c r="G197" s="32" t="s">
        <v>32</v>
      </c>
      <c r="H197" s="32" t="s">
        <v>375</v>
      </c>
      <c r="I197" s="33">
        <v>40.595300000000002</v>
      </c>
      <c r="J197" s="33">
        <v>45.143599999999999</v>
      </c>
      <c r="K197" s="33">
        <v>48.696199999999997</v>
      </c>
      <c r="L197" s="33">
        <v>51.109099999999998</v>
      </c>
      <c r="M197" s="33">
        <v>60.402500000000003</v>
      </c>
      <c r="N197" s="33">
        <v>79.224000000000004</v>
      </c>
      <c r="O197" s="33">
        <v>97.214500000000001</v>
      </c>
      <c r="P197" s="33">
        <v>127.63209999999999</v>
      </c>
      <c r="Q197" s="33">
        <v>146.5889</v>
      </c>
      <c r="R197" s="33">
        <v>125.2131</v>
      </c>
      <c r="S197" s="33">
        <v>128.2801</v>
      </c>
      <c r="T197" s="33">
        <v>138.52119999999999</v>
      </c>
      <c r="U197" s="33">
        <v>139.31950000000001</v>
      </c>
      <c r="V197" s="33">
        <v>142.92920000000001</v>
      </c>
      <c r="W197" s="33">
        <v>150.52160000000001</v>
      </c>
      <c r="X197" s="33">
        <v>160.28729999999999</v>
      </c>
      <c r="Y197" s="33">
        <v>167.4933</v>
      </c>
      <c r="Z197" s="33">
        <v>186.39940000000001</v>
      </c>
      <c r="AA197" s="33">
        <v>206.07130000000001</v>
      </c>
      <c r="AB197" s="33">
        <v>224.1764</v>
      </c>
      <c r="AC197" s="33">
        <v>220.48769999999999</v>
      </c>
      <c r="AD197" s="33">
        <v>241.61590000000001</v>
      </c>
      <c r="AE197" s="33">
        <v>285.88740000000001</v>
      </c>
      <c r="AF197" s="33">
        <v>323.28140000000002</v>
      </c>
      <c r="AG197" s="33">
        <v>353.24590000000001</v>
      </c>
      <c r="AH197" s="33">
        <v>380.01240000000001</v>
      </c>
    </row>
    <row r="198" spans="1:34" ht="14.5" x14ac:dyDescent="0.35">
      <c r="A198" s="8" t="str">
        <f t="shared" si="3"/>
        <v>BIPSchweden</v>
      </c>
      <c r="B198" s="8">
        <v>198</v>
      </c>
      <c r="C198" s="32" t="s">
        <v>308</v>
      </c>
      <c r="D198" s="32" t="s">
        <v>13</v>
      </c>
      <c r="E198" s="32" t="s">
        <v>361</v>
      </c>
      <c r="F198" s="32" t="s">
        <v>344</v>
      </c>
      <c r="G198" s="32" t="s">
        <v>32</v>
      </c>
      <c r="H198" s="32" t="s">
        <v>375</v>
      </c>
      <c r="I198" s="33">
        <v>285.15069999999997</v>
      </c>
      <c r="J198" s="33">
        <v>270.52420000000001</v>
      </c>
      <c r="K198" s="33">
        <v>283.62799999999999</v>
      </c>
      <c r="L198" s="33">
        <v>296.30470000000003</v>
      </c>
      <c r="M198" s="33">
        <v>310.18040000000002</v>
      </c>
      <c r="N198" s="33">
        <v>315.77499999999998</v>
      </c>
      <c r="O198" s="33">
        <v>337.3177</v>
      </c>
      <c r="P198" s="33">
        <v>358.94479999999999</v>
      </c>
      <c r="Q198" s="33">
        <v>354.87970000000001</v>
      </c>
      <c r="R198" s="33">
        <v>314.6388</v>
      </c>
      <c r="S198" s="33">
        <v>374.69659999999999</v>
      </c>
      <c r="T198" s="33">
        <v>412.8426</v>
      </c>
      <c r="U198" s="33">
        <v>430.03879999999998</v>
      </c>
      <c r="V198" s="33">
        <v>441.84870000000001</v>
      </c>
      <c r="W198" s="33">
        <v>438.83269999999999</v>
      </c>
      <c r="X198" s="33">
        <v>455.4966</v>
      </c>
      <c r="Y198" s="33">
        <v>466.26650000000001</v>
      </c>
      <c r="Z198" s="33">
        <v>480.02589999999998</v>
      </c>
      <c r="AA198" s="33">
        <v>470.67500000000001</v>
      </c>
      <c r="AB198" s="33">
        <v>476.87040000000002</v>
      </c>
      <c r="AC198" s="33">
        <v>480.55860000000001</v>
      </c>
      <c r="AD198" s="33">
        <v>540.75480000000005</v>
      </c>
      <c r="AE198" s="33">
        <v>562.66399999999999</v>
      </c>
      <c r="AF198" s="33">
        <v>550.50869999999998</v>
      </c>
      <c r="AG198" s="33">
        <v>556.69650000000001</v>
      </c>
      <c r="AH198" s="33">
        <v>575.32799999999997</v>
      </c>
    </row>
    <row r="199" spans="1:34" ht="14.5" x14ac:dyDescent="0.35">
      <c r="A199" s="8" t="str">
        <f t="shared" si="3"/>
        <v>BIPSlowakei</v>
      </c>
      <c r="B199" s="8">
        <v>199</v>
      </c>
      <c r="C199" s="32" t="s">
        <v>308</v>
      </c>
      <c r="D199" s="32" t="s">
        <v>23</v>
      </c>
      <c r="E199" s="32" t="s">
        <v>361</v>
      </c>
      <c r="F199" s="32" t="s">
        <v>344</v>
      </c>
      <c r="G199" s="32" t="s">
        <v>32</v>
      </c>
      <c r="H199" s="32" t="s">
        <v>375</v>
      </c>
      <c r="I199" s="33">
        <v>22.389099999999999</v>
      </c>
      <c r="J199" s="33">
        <v>23.909800000000001</v>
      </c>
      <c r="K199" s="33">
        <v>26.340699999999998</v>
      </c>
      <c r="L199" s="33">
        <v>30.1191</v>
      </c>
      <c r="M199" s="33">
        <v>34.7577</v>
      </c>
      <c r="N199" s="33">
        <v>39.403399999999998</v>
      </c>
      <c r="O199" s="33">
        <v>45.601999999999997</v>
      </c>
      <c r="P199" s="33">
        <v>56.339300000000001</v>
      </c>
      <c r="Q199" s="33">
        <v>66.098100000000002</v>
      </c>
      <c r="R199" s="33">
        <v>64.095500000000001</v>
      </c>
      <c r="S199" s="33">
        <v>68.765000000000001</v>
      </c>
      <c r="T199" s="33">
        <v>71.785899999999998</v>
      </c>
      <c r="U199" s="33">
        <v>73.649299999999997</v>
      </c>
      <c r="V199" s="33">
        <v>74.492800000000003</v>
      </c>
      <c r="W199" s="33">
        <v>76.354500000000002</v>
      </c>
      <c r="X199" s="33">
        <v>80.126099999999994</v>
      </c>
      <c r="Y199" s="33">
        <v>81.265199999999993</v>
      </c>
      <c r="Z199" s="33">
        <v>84.669899999999998</v>
      </c>
      <c r="AA199" s="33">
        <v>89.874700000000004</v>
      </c>
      <c r="AB199" s="33">
        <v>94.429699999999997</v>
      </c>
      <c r="AC199" s="33">
        <v>93.444100000000006</v>
      </c>
      <c r="AD199" s="33">
        <v>100.2557</v>
      </c>
      <c r="AE199" s="33">
        <v>109.6452</v>
      </c>
      <c r="AF199" s="33">
        <v>122.41459999999999</v>
      </c>
      <c r="AG199" s="33">
        <v>131.07149999999999</v>
      </c>
      <c r="AH199" s="33">
        <v>138.047</v>
      </c>
    </row>
    <row r="200" spans="1:34" ht="14.5" x14ac:dyDescent="0.35">
      <c r="A200" s="8" t="str">
        <f t="shared" si="3"/>
        <v>BIPSlowenien</v>
      </c>
      <c r="B200" s="8">
        <v>200</v>
      </c>
      <c r="C200" s="32" t="s">
        <v>308</v>
      </c>
      <c r="D200" s="32" t="s">
        <v>26</v>
      </c>
      <c r="E200" s="32" t="s">
        <v>361</v>
      </c>
      <c r="F200" s="32" t="s">
        <v>344</v>
      </c>
      <c r="G200" s="32" t="s">
        <v>32</v>
      </c>
      <c r="H200" s="32" t="s">
        <v>375</v>
      </c>
      <c r="I200" s="33">
        <v>21.866810000000001</v>
      </c>
      <c r="J200" s="33">
        <v>23.249110000000002</v>
      </c>
      <c r="K200" s="33">
        <v>24.972380000000001</v>
      </c>
      <c r="L200" s="33">
        <v>26.247530000000001</v>
      </c>
      <c r="M200" s="33">
        <v>27.692049999999998</v>
      </c>
      <c r="N200" s="33">
        <v>29.122299999999999</v>
      </c>
      <c r="O200" s="33">
        <v>31.476109999999998</v>
      </c>
      <c r="P200" s="33">
        <v>35.073459999999997</v>
      </c>
      <c r="Q200" s="33">
        <v>37.925699999999999</v>
      </c>
      <c r="R200" s="33">
        <v>36.254930000000002</v>
      </c>
      <c r="S200" s="33">
        <v>36.363909999999997</v>
      </c>
      <c r="T200" s="33">
        <v>37.058570000000003</v>
      </c>
      <c r="U200" s="33">
        <v>36.253270000000001</v>
      </c>
      <c r="V200" s="33">
        <v>36.454329999999999</v>
      </c>
      <c r="W200" s="33">
        <v>37.63429</v>
      </c>
      <c r="X200" s="33">
        <v>38.852640000000001</v>
      </c>
      <c r="Y200" s="33">
        <v>40.443219999999997</v>
      </c>
      <c r="Z200" s="33">
        <v>43.011339999999997</v>
      </c>
      <c r="AA200" s="33">
        <v>45.876350000000002</v>
      </c>
      <c r="AB200" s="33">
        <v>48.58231</v>
      </c>
      <c r="AC200" s="33">
        <v>47.044919999999998</v>
      </c>
      <c r="AD200" s="33">
        <v>52.278759999999998</v>
      </c>
      <c r="AE200" s="33">
        <v>57.037700000000001</v>
      </c>
      <c r="AF200" s="33">
        <v>62.832340000000002</v>
      </c>
      <c r="AG200" s="33">
        <v>66.500389999999996</v>
      </c>
      <c r="AH200" s="33">
        <v>70.070340000000002</v>
      </c>
    </row>
    <row r="201" spans="1:34" ht="14.5" x14ac:dyDescent="0.35">
      <c r="A201" s="8" t="str">
        <f t="shared" si="3"/>
        <v>BIPSpanien</v>
      </c>
      <c r="B201" s="8">
        <v>201</v>
      </c>
      <c r="C201" s="32" t="s">
        <v>308</v>
      </c>
      <c r="D201" s="32" t="s">
        <v>8</v>
      </c>
      <c r="E201" s="32" t="s">
        <v>361</v>
      </c>
      <c r="F201" s="32" t="s">
        <v>344</v>
      </c>
      <c r="G201" s="32" t="s">
        <v>32</v>
      </c>
      <c r="H201" s="32" t="s">
        <v>375</v>
      </c>
      <c r="I201" s="33">
        <v>647.851</v>
      </c>
      <c r="J201" s="33">
        <v>700.99300000000005</v>
      </c>
      <c r="K201" s="33">
        <v>749.55200000000002</v>
      </c>
      <c r="L201" s="33">
        <v>802.26599999999996</v>
      </c>
      <c r="M201" s="33">
        <v>859.43700000000001</v>
      </c>
      <c r="N201" s="33">
        <v>927.35699999999997</v>
      </c>
      <c r="O201" s="33">
        <v>1003.823</v>
      </c>
      <c r="P201" s="33">
        <v>1075.539</v>
      </c>
      <c r="Q201" s="33">
        <v>1109.5409999999999</v>
      </c>
      <c r="R201" s="33">
        <v>1069.3230000000001</v>
      </c>
      <c r="S201" s="33">
        <v>1072.7090000000001</v>
      </c>
      <c r="T201" s="33">
        <v>1063.7629999999999</v>
      </c>
      <c r="U201" s="33">
        <v>1031.104</v>
      </c>
      <c r="V201" s="33">
        <v>1020.677</v>
      </c>
      <c r="W201" s="33">
        <v>1032.6079999999999</v>
      </c>
      <c r="X201" s="33">
        <v>1078.0920000000001</v>
      </c>
      <c r="Y201" s="33">
        <v>1114.42</v>
      </c>
      <c r="Z201" s="33">
        <v>1162.492</v>
      </c>
      <c r="AA201" s="33">
        <v>1203.8589999999999</v>
      </c>
      <c r="AB201" s="33">
        <v>1245.5129999999999</v>
      </c>
      <c r="AC201" s="33">
        <v>1119.01</v>
      </c>
      <c r="AD201" s="33">
        <v>1222.29</v>
      </c>
      <c r="AE201" s="33">
        <v>1346.377</v>
      </c>
      <c r="AF201" s="33">
        <v>1450.646</v>
      </c>
      <c r="AG201" s="33">
        <v>1524.3689999999999</v>
      </c>
      <c r="AH201" s="33">
        <v>1586.4090000000001</v>
      </c>
    </row>
    <row r="202" spans="1:34" ht="14.5" x14ac:dyDescent="0.35">
      <c r="A202" s="8" t="str">
        <f t="shared" si="3"/>
        <v>BIPTschechische Republik</v>
      </c>
      <c r="B202" s="8">
        <v>202</v>
      </c>
      <c r="C202" s="32" t="s">
        <v>308</v>
      </c>
      <c r="D202" s="32" t="s">
        <v>22</v>
      </c>
      <c r="E202" s="32" t="s">
        <v>361</v>
      </c>
      <c r="F202" s="32" t="s">
        <v>344</v>
      </c>
      <c r="G202" s="32" t="s">
        <v>32</v>
      </c>
      <c r="H202" s="32" t="s">
        <v>375</v>
      </c>
      <c r="I202" s="33">
        <v>67.031599999999997</v>
      </c>
      <c r="J202" s="33">
        <v>75.7042</v>
      </c>
      <c r="K202" s="33">
        <v>87.359300000000005</v>
      </c>
      <c r="L202" s="33">
        <v>88.659899999999993</v>
      </c>
      <c r="M202" s="33">
        <v>96.553799999999995</v>
      </c>
      <c r="N202" s="33">
        <v>110.32170000000001</v>
      </c>
      <c r="O202" s="33">
        <v>124.58280000000001</v>
      </c>
      <c r="P202" s="33">
        <v>139.0043</v>
      </c>
      <c r="Q202" s="33">
        <v>162.0624</v>
      </c>
      <c r="R202" s="33">
        <v>149.58699999999999</v>
      </c>
      <c r="S202" s="33">
        <v>157.92070000000001</v>
      </c>
      <c r="T202" s="33">
        <v>165.2038</v>
      </c>
      <c r="U202" s="33">
        <v>162.58699999999999</v>
      </c>
      <c r="V202" s="33">
        <v>159.4633</v>
      </c>
      <c r="W202" s="33">
        <v>157.822</v>
      </c>
      <c r="X202" s="33">
        <v>169.55709999999999</v>
      </c>
      <c r="Y202" s="33">
        <v>177.4366</v>
      </c>
      <c r="Z202" s="33">
        <v>194.1345</v>
      </c>
      <c r="AA202" s="33">
        <v>210.97049999999999</v>
      </c>
      <c r="AB202" s="33">
        <v>225.6095</v>
      </c>
      <c r="AC202" s="33">
        <v>215.8047</v>
      </c>
      <c r="AD202" s="33">
        <v>238.26310000000001</v>
      </c>
      <c r="AE202" s="33">
        <v>276.24520000000001</v>
      </c>
      <c r="AF202" s="33">
        <v>308.82499999999999</v>
      </c>
      <c r="AG202" s="33">
        <v>318.60759999999999</v>
      </c>
      <c r="AH202" s="33">
        <v>337.29590000000002</v>
      </c>
    </row>
    <row r="203" spans="1:34" ht="14.5" x14ac:dyDescent="0.35">
      <c r="A203" s="8" t="str">
        <f t="shared" si="3"/>
        <v>BIPUngarn</v>
      </c>
      <c r="B203" s="8">
        <v>203</v>
      </c>
      <c r="C203" s="32" t="s">
        <v>308</v>
      </c>
      <c r="D203" s="32" t="s">
        <v>24</v>
      </c>
      <c r="E203" s="32" t="s">
        <v>361</v>
      </c>
      <c r="F203" s="32" t="s">
        <v>344</v>
      </c>
      <c r="G203" s="32" t="s">
        <v>32</v>
      </c>
      <c r="H203" s="32" t="s">
        <v>375</v>
      </c>
      <c r="I203" s="33">
        <v>51.2376</v>
      </c>
      <c r="J203" s="33">
        <v>60.012599999999999</v>
      </c>
      <c r="K203" s="33">
        <v>71.756699999999995</v>
      </c>
      <c r="L203" s="33">
        <v>75.428299999999993</v>
      </c>
      <c r="M203" s="33">
        <v>83.884600000000006</v>
      </c>
      <c r="N203" s="33">
        <v>91.088700000000003</v>
      </c>
      <c r="O203" s="33">
        <v>92.125600000000006</v>
      </c>
      <c r="P203" s="33">
        <v>102.41379999999999</v>
      </c>
      <c r="Q203" s="33">
        <v>108.3445</v>
      </c>
      <c r="R203" s="33">
        <v>94.6066</v>
      </c>
      <c r="S203" s="33">
        <v>99.771500000000003</v>
      </c>
      <c r="T203" s="33">
        <v>102.151</v>
      </c>
      <c r="U203" s="33">
        <v>100.2478</v>
      </c>
      <c r="V203" s="33">
        <v>102.23869999999999</v>
      </c>
      <c r="W203" s="33">
        <v>106.26519999999999</v>
      </c>
      <c r="X203" s="33">
        <v>112.79259999999999</v>
      </c>
      <c r="Y203" s="33">
        <v>116.2565</v>
      </c>
      <c r="Z203" s="33">
        <v>127.02330000000001</v>
      </c>
      <c r="AA203" s="33">
        <v>136.05549999999999</v>
      </c>
      <c r="AB203" s="33">
        <v>146.55600000000001</v>
      </c>
      <c r="AC203" s="33">
        <v>137.86619999999999</v>
      </c>
      <c r="AD203" s="33">
        <v>153.98840000000001</v>
      </c>
      <c r="AE203" s="33">
        <v>169.08670000000001</v>
      </c>
      <c r="AF203" s="33">
        <v>196.57769999999999</v>
      </c>
      <c r="AG203" s="33">
        <v>208.0265</v>
      </c>
      <c r="AH203" s="33">
        <v>225.5686</v>
      </c>
    </row>
    <row r="204" spans="1:34" ht="14.5" x14ac:dyDescent="0.35">
      <c r="A204" s="8" t="str">
        <f t="shared" si="3"/>
        <v>BIPVereinigtes Königreich Großbritannien und Nordirland</v>
      </c>
      <c r="B204" s="8">
        <v>204</v>
      </c>
      <c r="C204" s="32" t="s">
        <v>308</v>
      </c>
      <c r="D204" s="32" t="s">
        <v>57</v>
      </c>
      <c r="E204" s="32" t="s">
        <v>361</v>
      </c>
      <c r="F204" s="32" t="s">
        <v>344</v>
      </c>
      <c r="G204" s="32" t="s">
        <v>32</v>
      </c>
      <c r="H204" s="32" t="s">
        <v>375</v>
      </c>
      <c r="I204" s="33">
        <v>1806.058</v>
      </c>
      <c r="J204" s="33">
        <v>1843.0340000000001</v>
      </c>
      <c r="K204" s="33">
        <v>1894.6880000000001</v>
      </c>
      <c r="L204" s="33">
        <v>1818.4190000000001</v>
      </c>
      <c r="M204" s="33">
        <v>1948.8989999999999</v>
      </c>
      <c r="N204" s="33">
        <v>2045.5640000000001</v>
      </c>
      <c r="O204" s="33">
        <v>2159.2669999999998</v>
      </c>
      <c r="P204" s="33">
        <v>2257.13</v>
      </c>
      <c r="Q204" s="33">
        <v>2001.2950000000001</v>
      </c>
      <c r="R204" s="33">
        <v>1738.3920000000001</v>
      </c>
      <c r="S204" s="33">
        <v>1875.1120000000001</v>
      </c>
      <c r="T204" s="33">
        <v>1915.681</v>
      </c>
      <c r="U204" s="33">
        <v>2113.4259999999999</v>
      </c>
      <c r="V204" s="33">
        <v>2097.5569999999998</v>
      </c>
      <c r="W204" s="33">
        <v>2310.4670000000001</v>
      </c>
      <c r="X204" s="33">
        <v>2640.3380000000002</v>
      </c>
      <c r="Y204" s="33">
        <v>2430.3670000000002</v>
      </c>
      <c r="Z204" s="33">
        <v>2375.4340000000002</v>
      </c>
      <c r="AA204" s="33">
        <v>2432.7910000000002</v>
      </c>
      <c r="AB204" s="33">
        <v>2544.9940000000001</v>
      </c>
      <c r="AC204" s="33">
        <v>2365.1550000000002</v>
      </c>
      <c r="AD204" s="33">
        <v>2657.4229999999998</v>
      </c>
      <c r="AE204" s="33">
        <v>2939.3919999999998</v>
      </c>
      <c r="AF204" s="33">
        <v>3085.3440000000001</v>
      </c>
      <c r="AG204" s="33">
        <v>3222.181</v>
      </c>
      <c r="AH204" s="33">
        <v>3320.7260000000001</v>
      </c>
    </row>
    <row r="205" spans="1:34" ht="14.5" x14ac:dyDescent="0.35">
      <c r="A205" s="8" t="str">
        <f t="shared" si="3"/>
        <v>BIPZypern</v>
      </c>
      <c r="B205" s="8">
        <v>205</v>
      </c>
      <c r="C205" s="32" t="s">
        <v>308</v>
      </c>
      <c r="D205" s="32" t="s">
        <v>30</v>
      </c>
      <c r="E205" s="32" t="s">
        <v>361</v>
      </c>
      <c r="F205" s="32" t="s">
        <v>344</v>
      </c>
      <c r="G205" s="32" t="s">
        <v>32</v>
      </c>
      <c r="H205" s="32" t="s">
        <v>375</v>
      </c>
      <c r="I205" s="33">
        <v>10.80458</v>
      </c>
      <c r="J205" s="33">
        <v>11.602930000000001</v>
      </c>
      <c r="K205" s="33">
        <v>12.08295</v>
      </c>
      <c r="L205" s="33">
        <v>12.87133</v>
      </c>
      <c r="M205" s="33">
        <v>13.93798</v>
      </c>
      <c r="N205" s="33">
        <v>15.039289999999999</v>
      </c>
      <c r="O205" s="33">
        <v>16.263839999999998</v>
      </c>
      <c r="P205" s="33">
        <v>17.591049999999999</v>
      </c>
      <c r="Q205" s="33">
        <v>19.00958</v>
      </c>
      <c r="R205" s="33">
        <v>18.67549</v>
      </c>
      <c r="S205" s="33">
        <v>19.461130000000001</v>
      </c>
      <c r="T205" s="33">
        <v>19.858080000000001</v>
      </c>
      <c r="U205" s="33">
        <v>19.495370000000001</v>
      </c>
      <c r="V205" s="33">
        <v>18.04035</v>
      </c>
      <c r="W205" s="33">
        <v>17.482800000000001</v>
      </c>
      <c r="X205" s="33">
        <v>17.94415</v>
      </c>
      <c r="Y205" s="33">
        <v>19.013819999999999</v>
      </c>
      <c r="Z205" s="33">
        <v>20.312439999999999</v>
      </c>
      <c r="AA205" s="33">
        <v>21.6751</v>
      </c>
      <c r="AB205" s="33">
        <v>23.177859999999999</v>
      </c>
      <c r="AC205" s="33">
        <v>22.086569999999998</v>
      </c>
      <c r="AD205" s="33">
        <v>24.927630000000001</v>
      </c>
      <c r="AE205" s="33">
        <v>27.777000000000001</v>
      </c>
      <c r="AF205" s="33">
        <v>30.044979999999999</v>
      </c>
      <c r="AG205" s="33">
        <v>31.860330000000001</v>
      </c>
      <c r="AH205" s="33">
        <v>33.708399999999997</v>
      </c>
    </row>
    <row r="206" spans="1:34" ht="14.5" x14ac:dyDescent="0.35">
      <c r="A206" s="8" t="str">
        <f t="shared" si="3"/>
        <v>BIP je EinwohnerBelgien</v>
      </c>
      <c r="B206" s="8">
        <v>206</v>
      </c>
      <c r="C206" s="32" t="s">
        <v>70</v>
      </c>
      <c r="D206" s="32" t="s">
        <v>9</v>
      </c>
      <c r="E206" s="32" t="s">
        <v>71</v>
      </c>
      <c r="F206" s="32" t="s">
        <v>344</v>
      </c>
      <c r="G206" s="32" t="s">
        <v>32</v>
      </c>
      <c r="H206" s="32" t="s">
        <v>375</v>
      </c>
      <c r="I206" s="33">
        <v>25009.399999999998</v>
      </c>
      <c r="J206" s="33">
        <v>25697.01</v>
      </c>
      <c r="K206" s="33">
        <v>26445.48</v>
      </c>
      <c r="L206" s="33">
        <v>27100.760000000002</v>
      </c>
      <c r="M206" s="33">
        <v>28482.57</v>
      </c>
      <c r="N206" s="33">
        <v>29587.69</v>
      </c>
      <c r="O206" s="33">
        <v>30825.89</v>
      </c>
      <c r="P206" s="33">
        <v>32338.47</v>
      </c>
      <c r="Q206" s="33">
        <v>32842.49</v>
      </c>
      <c r="R206" s="33">
        <v>32091.209999999995</v>
      </c>
      <c r="S206" s="33">
        <v>33329.06</v>
      </c>
      <c r="T206" s="33">
        <v>34060.299999999996</v>
      </c>
      <c r="U206" s="33">
        <v>34768.9</v>
      </c>
      <c r="V206" s="33">
        <v>35206.19</v>
      </c>
      <c r="W206" s="33">
        <v>35953.229999999996</v>
      </c>
      <c r="X206" s="33">
        <v>36960.619999999995</v>
      </c>
      <c r="Y206" s="33">
        <v>37955.18</v>
      </c>
      <c r="Z206" s="33">
        <v>39124.6</v>
      </c>
      <c r="AA206" s="33">
        <v>40259.630000000005</v>
      </c>
      <c r="AB206" s="33">
        <v>41663.870000000003</v>
      </c>
      <c r="AC206" s="33">
        <v>39911.270000000004</v>
      </c>
      <c r="AD206" s="33">
        <v>43818.01</v>
      </c>
      <c r="AE206" s="33">
        <v>47434.080000000002</v>
      </c>
      <c r="AF206" s="33">
        <v>49603.06</v>
      </c>
      <c r="AG206" s="33">
        <v>51423.98</v>
      </c>
      <c r="AH206" s="33">
        <v>53316.57</v>
      </c>
    </row>
    <row r="207" spans="1:34" ht="14.5" x14ac:dyDescent="0.35">
      <c r="A207" s="8" t="str">
        <f t="shared" si="3"/>
        <v>BIP je EinwohnerBulgarien</v>
      </c>
      <c r="B207" s="8">
        <v>207</v>
      </c>
      <c r="C207" s="32" t="s">
        <v>70</v>
      </c>
      <c r="D207" s="32" t="s">
        <v>25</v>
      </c>
      <c r="E207" s="32" t="s">
        <v>71</v>
      </c>
      <c r="F207" s="32" t="s">
        <v>344</v>
      </c>
      <c r="G207" s="32" t="s">
        <v>32</v>
      </c>
      <c r="H207" s="32" t="s">
        <v>375</v>
      </c>
      <c r="I207" s="33">
        <v>1767.3700000000001</v>
      </c>
      <c r="J207" s="33">
        <v>2009.9499999999998</v>
      </c>
      <c r="K207" s="33">
        <v>2221.1799999999998</v>
      </c>
      <c r="L207" s="33">
        <v>2402.77</v>
      </c>
      <c r="M207" s="33">
        <v>2710.87</v>
      </c>
      <c r="N207" s="33">
        <v>3105.98</v>
      </c>
      <c r="O207" s="33">
        <v>3560.19</v>
      </c>
      <c r="P207" s="33">
        <v>4238.3499999999995</v>
      </c>
      <c r="Q207" s="33">
        <v>4885.84</v>
      </c>
      <c r="R207" s="33">
        <v>4933.03</v>
      </c>
      <c r="S207" s="33">
        <v>5082.0999999999995</v>
      </c>
      <c r="T207" s="33">
        <v>5644.8</v>
      </c>
      <c r="U207" s="33">
        <v>5783.7199999999993</v>
      </c>
      <c r="V207" s="33">
        <v>5788.78</v>
      </c>
      <c r="W207" s="33">
        <v>5955.8499999999995</v>
      </c>
      <c r="X207" s="33">
        <v>6380.3099999999995</v>
      </c>
      <c r="Y207" s="33">
        <v>6839.7</v>
      </c>
      <c r="Z207" s="33">
        <v>7419.75</v>
      </c>
      <c r="AA207" s="33">
        <v>7999.93</v>
      </c>
      <c r="AB207" s="33">
        <v>8820.66</v>
      </c>
      <c r="AC207" s="33">
        <v>8884.85</v>
      </c>
      <c r="AD207" s="33">
        <v>10331.9</v>
      </c>
      <c r="AE207" s="33">
        <v>13271.359999999999</v>
      </c>
      <c r="AF207" s="33">
        <v>14664.79</v>
      </c>
      <c r="AG207" s="33">
        <v>15637.18</v>
      </c>
      <c r="AH207" s="33">
        <v>16626.98</v>
      </c>
    </row>
    <row r="208" spans="1:34" ht="14.5" x14ac:dyDescent="0.35">
      <c r="A208" s="8" t="str">
        <f t="shared" si="3"/>
        <v>BIP je EinwohnerDänemark</v>
      </c>
      <c r="B208" s="8">
        <v>208</v>
      </c>
      <c r="C208" s="32" t="s">
        <v>70</v>
      </c>
      <c r="D208" s="32" t="s">
        <v>5</v>
      </c>
      <c r="E208" s="32" t="s">
        <v>71</v>
      </c>
      <c r="F208" s="32" t="s">
        <v>344</v>
      </c>
      <c r="G208" s="32" t="s">
        <v>32</v>
      </c>
      <c r="H208" s="32" t="s">
        <v>375</v>
      </c>
      <c r="I208" s="33">
        <v>33349.14</v>
      </c>
      <c r="J208" s="33">
        <v>34356.25</v>
      </c>
      <c r="K208" s="33">
        <v>35304.03</v>
      </c>
      <c r="L208" s="33">
        <v>35872.65</v>
      </c>
      <c r="M208" s="33">
        <v>37464.959999999999</v>
      </c>
      <c r="N208" s="33">
        <v>39274.97</v>
      </c>
      <c r="O208" s="33">
        <v>41480.85</v>
      </c>
      <c r="P208" s="33">
        <v>42743.920000000006</v>
      </c>
      <c r="Q208" s="33">
        <v>43985.74</v>
      </c>
      <c r="R208" s="33">
        <v>41875.21</v>
      </c>
      <c r="S208" s="33">
        <v>43837.299999999996</v>
      </c>
      <c r="T208" s="33">
        <v>44502.380000000005</v>
      </c>
      <c r="U208" s="33">
        <v>45533.630000000005</v>
      </c>
      <c r="V208" s="33">
        <v>46096.89</v>
      </c>
      <c r="W208" s="33">
        <v>47094.83</v>
      </c>
      <c r="X208" s="33">
        <v>48049.590000000004</v>
      </c>
      <c r="Y208" s="33">
        <v>49417.020000000004</v>
      </c>
      <c r="Z208" s="33">
        <v>51137.38</v>
      </c>
      <c r="AA208" s="33">
        <v>52179.839999999997</v>
      </c>
      <c r="AB208" s="33">
        <v>53210.909999999996</v>
      </c>
      <c r="AC208" s="33">
        <v>53405.78</v>
      </c>
      <c r="AD208" s="33">
        <v>58585.659999999996</v>
      </c>
      <c r="AE208" s="33">
        <v>64446.259999999995</v>
      </c>
      <c r="AF208" s="33">
        <v>63214.75</v>
      </c>
      <c r="AG208" s="33">
        <v>65258.37</v>
      </c>
      <c r="AH208" s="33">
        <v>67533.14</v>
      </c>
    </row>
    <row r="209" spans="1:34" ht="14.5" x14ac:dyDescent="0.35">
      <c r="A209" s="8" t="str">
        <f t="shared" si="3"/>
        <v>BIP je EinwohnerDeutschland</v>
      </c>
      <c r="B209" s="8">
        <v>209</v>
      </c>
      <c r="C209" s="32" t="s">
        <v>70</v>
      </c>
      <c r="D209" s="32" t="s">
        <v>2</v>
      </c>
      <c r="E209" s="32" t="s">
        <v>71</v>
      </c>
      <c r="F209" s="32" t="s">
        <v>344</v>
      </c>
      <c r="G209" s="32" t="s">
        <v>32</v>
      </c>
      <c r="H209" s="32" t="s">
        <v>375</v>
      </c>
      <c r="I209" s="33">
        <v>25892.07</v>
      </c>
      <c r="J209" s="33">
        <v>26651.37</v>
      </c>
      <c r="K209" s="33">
        <v>26945.01</v>
      </c>
      <c r="L209" s="33">
        <v>27119.52</v>
      </c>
      <c r="M209" s="33">
        <v>27775.98</v>
      </c>
      <c r="N209" s="33">
        <v>28133.690000000002</v>
      </c>
      <c r="O209" s="33">
        <v>29382.68</v>
      </c>
      <c r="P209" s="33">
        <v>30861.69</v>
      </c>
      <c r="Q209" s="33">
        <v>31530.010000000002</v>
      </c>
      <c r="R209" s="33">
        <v>30388.16</v>
      </c>
      <c r="S209" s="33">
        <v>31941.61</v>
      </c>
      <c r="T209" s="33">
        <v>33554.160000000003</v>
      </c>
      <c r="U209" s="33">
        <v>34134.61</v>
      </c>
      <c r="V209" s="33">
        <v>34860.379999999997</v>
      </c>
      <c r="W209" s="33">
        <v>36148.699999999997</v>
      </c>
      <c r="X209" s="33">
        <v>37046.04</v>
      </c>
      <c r="Y209" s="33">
        <v>38066.519999999997</v>
      </c>
      <c r="Z209" s="33">
        <v>39526.719999999994</v>
      </c>
      <c r="AA209" s="33">
        <v>40593.56</v>
      </c>
      <c r="AB209" s="33">
        <v>41809.9</v>
      </c>
      <c r="AC209" s="33">
        <v>40929.4</v>
      </c>
      <c r="AD209" s="33">
        <v>43481.06</v>
      </c>
      <c r="AE209" s="33">
        <v>46263.75</v>
      </c>
      <c r="AF209" s="33">
        <v>48632.93</v>
      </c>
      <c r="AG209" s="33">
        <v>50369.75</v>
      </c>
      <c r="AH209" s="33">
        <v>52248.91</v>
      </c>
    </row>
    <row r="210" spans="1:34" ht="14.5" x14ac:dyDescent="0.35">
      <c r="A210" s="8" t="str">
        <f t="shared" si="3"/>
        <v>BIP je EinwohnerEstland</v>
      </c>
      <c r="B210" s="8">
        <v>210</v>
      </c>
      <c r="C210" s="32" t="s">
        <v>70</v>
      </c>
      <c r="D210" s="32" t="s">
        <v>18</v>
      </c>
      <c r="E210" s="32" t="s">
        <v>71</v>
      </c>
      <c r="F210" s="32" t="s">
        <v>344</v>
      </c>
      <c r="G210" s="32" t="s">
        <v>32</v>
      </c>
      <c r="H210" s="32" t="s">
        <v>375</v>
      </c>
      <c r="I210" s="33">
        <v>4404.2199999999993</v>
      </c>
      <c r="J210" s="33">
        <v>5016.92</v>
      </c>
      <c r="K210" s="33">
        <v>5654.2000000000007</v>
      </c>
      <c r="L210" s="33">
        <v>6358.6600000000008</v>
      </c>
      <c r="M210" s="33">
        <v>7156.16</v>
      </c>
      <c r="N210" s="33">
        <v>8347.3900000000012</v>
      </c>
      <c r="O210" s="33">
        <v>10045.85</v>
      </c>
      <c r="P210" s="33">
        <v>12213.369999999999</v>
      </c>
      <c r="Q210" s="33">
        <v>12416.359999999999</v>
      </c>
      <c r="R210" s="33">
        <v>10580.12</v>
      </c>
      <c r="S210" s="33">
        <v>11056.1</v>
      </c>
      <c r="T210" s="33">
        <v>12542.12</v>
      </c>
      <c r="U210" s="33">
        <v>13519.98</v>
      </c>
      <c r="V210" s="33">
        <v>14324.18</v>
      </c>
      <c r="W210" s="33">
        <v>15236.53</v>
      </c>
      <c r="X210" s="33">
        <v>15709.56</v>
      </c>
      <c r="Y210" s="33">
        <v>16527.02</v>
      </c>
      <c r="Z210" s="33">
        <v>18116.150000000001</v>
      </c>
      <c r="AA210" s="33">
        <v>19658.550000000003</v>
      </c>
      <c r="AB210" s="33">
        <v>21097.98</v>
      </c>
      <c r="AC210" s="33">
        <v>20641.27</v>
      </c>
      <c r="AD210" s="33">
        <v>23434.080000000002</v>
      </c>
      <c r="AE210" s="33">
        <v>27039.449999999997</v>
      </c>
      <c r="AF210" s="33">
        <v>28206.11</v>
      </c>
      <c r="AG210" s="33">
        <v>29903.98</v>
      </c>
      <c r="AH210" s="33">
        <v>31214.62</v>
      </c>
    </row>
    <row r="211" spans="1:34" ht="14.5" x14ac:dyDescent="0.35">
      <c r="A211" s="8" t="str">
        <f t="shared" si="3"/>
        <v>BIP je EinwohnerEU27</v>
      </c>
      <c r="B211" s="8">
        <v>211</v>
      </c>
      <c r="C211" s="32" t="s">
        <v>70</v>
      </c>
      <c r="D211" s="32" t="s">
        <v>368</v>
      </c>
      <c r="E211" s="32" t="s">
        <v>71</v>
      </c>
      <c r="F211" s="32" t="s">
        <v>344</v>
      </c>
      <c r="G211" s="32" t="s">
        <v>32</v>
      </c>
      <c r="H211" s="32" t="s">
        <v>375</v>
      </c>
      <c r="I211" s="33">
        <v>18378.46</v>
      </c>
      <c r="J211" s="33">
        <v>19222.329999999998</v>
      </c>
      <c r="K211" s="33">
        <v>19877.84</v>
      </c>
      <c r="L211" s="33">
        <v>20335.87</v>
      </c>
      <c r="M211" s="33">
        <v>21188.43</v>
      </c>
      <c r="N211" s="33">
        <v>22013.929999999997</v>
      </c>
      <c r="O211" s="33">
        <v>23211.09</v>
      </c>
      <c r="P211" s="33">
        <v>24562.899999999998</v>
      </c>
      <c r="Q211" s="33">
        <v>25271.02</v>
      </c>
      <c r="R211" s="33">
        <v>24061.11</v>
      </c>
      <c r="S211" s="33">
        <v>24906.420000000002</v>
      </c>
      <c r="T211" s="33">
        <v>25655.48</v>
      </c>
      <c r="U211" s="33">
        <v>25769.86</v>
      </c>
      <c r="V211" s="33">
        <v>26014.240000000002</v>
      </c>
      <c r="W211" s="33">
        <v>26581.94</v>
      </c>
      <c r="X211" s="33">
        <v>27501.79</v>
      </c>
      <c r="Y211" s="33">
        <v>28186.63</v>
      </c>
      <c r="Z211" s="33">
        <v>29323.530000000002</v>
      </c>
      <c r="AA211" s="33">
        <v>30294.2</v>
      </c>
      <c r="AB211" s="33">
        <v>31308.39</v>
      </c>
      <c r="AC211" s="33">
        <v>30051.91</v>
      </c>
      <c r="AD211" s="33">
        <v>32686.329999999998</v>
      </c>
      <c r="AE211" s="33">
        <v>35462.769999999997</v>
      </c>
      <c r="AF211" s="33">
        <v>37596.86</v>
      </c>
      <c r="AG211" s="33">
        <v>39179.67</v>
      </c>
      <c r="AH211" s="33">
        <v>40810.57</v>
      </c>
    </row>
    <row r="212" spans="1:34" ht="14.5" x14ac:dyDescent="0.35">
      <c r="A212" s="8" t="str">
        <f t="shared" si="3"/>
        <v>BIP je EinwohnerFinnland</v>
      </c>
      <c r="B212" s="8">
        <v>212</v>
      </c>
      <c r="C212" s="32" t="s">
        <v>70</v>
      </c>
      <c r="D212" s="32" t="s">
        <v>14</v>
      </c>
      <c r="E212" s="32" t="s">
        <v>71</v>
      </c>
      <c r="F212" s="32" t="s">
        <v>344</v>
      </c>
      <c r="G212" s="32" t="s">
        <v>32</v>
      </c>
      <c r="H212" s="32" t="s">
        <v>375</v>
      </c>
      <c r="I212" s="33">
        <v>26359.49</v>
      </c>
      <c r="J212" s="33">
        <v>27877.41</v>
      </c>
      <c r="K212" s="33">
        <v>28551.71</v>
      </c>
      <c r="L212" s="33">
        <v>29109.73</v>
      </c>
      <c r="M212" s="33">
        <v>30365.71</v>
      </c>
      <c r="N212" s="33">
        <v>31392.27</v>
      </c>
      <c r="O212" s="33">
        <v>32830.83</v>
      </c>
      <c r="P212" s="33">
        <v>35372.019999999997</v>
      </c>
      <c r="Q212" s="33">
        <v>36561.340000000004</v>
      </c>
      <c r="R212" s="33">
        <v>34042.03</v>
      </c>
      <c r="S212" s="33">
        <v>35079.050000000003</v>
      </c>
      <c r="T212" s="33">
        <v>36745.910000000003</v>
      </c>
      <c r="U212" s="33">
        <v>37132.800000000003</v>
      </c>
      <c r="V212" s="33">
        <v>37565.910000000003</v>
      </c>
      <c r="W212" s="33">
        <v>37875.880000000005</v>
      </c>
      <c r="X212" s="33">
        <v>38570.390000000007</v>
      </c>
      <c r="Y212" s="33">
        <v>39582.549999999996</v>
      </c>
      <c r="Z212" s="33">
        <v>41084.380000000005</v>
      </c>
      <c r="AA212" s="33">
        <v>42322.98</v>
      </c>
      <c r="AB212" s="33">
        <v>43439.94</v>
      </c>
      <c r="AC212" s="33">
        <v>43039.4</v>
      </c>
      <c r="AD212" s="33">
        <v>45280.700000000004</v>
      </c>
      <c r="AE212" s="33">
        <v>48344.4</v>
      </c>
      <c r="AF212" s="33">
        <v>50555.67</v>
      </c>
      <c r="AG212" s="33">
        <v>52013.25</v>
      </c>
      <c r="AH212" s="33">
        <v>53885.02</v>
      </c>
    </row>
    <row r="213" spans="1:34" ht="14.5" x14ac:dyDescent="0.35">
      <c r="A213" s="8" t="str">
        <f t="shared" si="3"/>
        <v>BIP je EinwohnerFrankreich</v>
      </c>
      <c r="B213" s="8">
        <v>213</v>
      </c>
      <c r="C213" s="32" t="s">
        <v>70</v>
      </c>
      <c r="D213" s="32" t="s">
        <v>0</v>
      </c>
      <c r="E213" s="32" t="s">
        <v>71</v>
      </c>
      <c r="F213" s="32" t="s">
        <v>344</v>
      </c>
      <c r="G213" s="32" t="s">
        <v>32</v>
      </c>
      <c r="H213" s="32" t="s">
        <v>375</v>
      </c>
      <c r="I213" s="33">
        <v>24277.7</v>
      </c>
      <c r="J213" s="33">
        <v>25073.350000000002</v>
      </c>
      <c r="K213" s="33">
        <v>25694.690000000002</v>
      </c>
      <c r="L213" s="33">
        <v>26201.75</v>
      </c>
      <c r="M213" s="33">
        <v>27179.5</v>
      </c>
      <c r="N213" s="33">
        <v>27955.690000000002</v>
      </c>
      <c r="O213" s="33">
        <v>29054.41</v>
      </c>
      <c r="P213" s="33">
        <v>30332.329999999998</v>
      </c>
      <c r="Q213" s="33">
        <v>30956.320000000003</v>
      </c>
      <c r="R213" s="33">
        <v>29932.94</v>
      </c>
      <c r="S213" s="33">
        <v>30691.559999999998</v>
      </c>
      <c r="T213" s="33">
        <v>31507.26</v>
      </c>
      <c r="U213" s="33">
        <v>31816.79</v>
      </c>
      <c r="V213" s="33">
        <v>32083</v>
      </c>
      <c r="W213" s="33">
        <v>32418.94</v>
      </c>
      <c r="X213" s="33">
        <v>33018.909999999996</v>
      </c>
      <c r="Y213" s="33">
        <v>33429.53</v>
      </c>
      <c r="Z213" s="33">
        <v>34227.420000000006</v>
      </c>
      <c r="AA213" s="33">
        <v>35038.409999999996</v>
      </c>
      <c r="AB213" s="33">
        <v>35976.67</v>
      </c>
      <c r="AC213" s="33">
        <v>34084.76</v>
      </c>
      <c r="AD213" s="33">
        <v>36668.590000000004</v>
      </c>
      <c r="AE213" s="33">
        <v>38547.15</v>
      </c>
      <c r="AF213" s="33">
        <v>41000.639999999999</v>
      </c>
      <c r="AG213" s="33">
        <v>42575</v>
      </c>
      <c r="AH213" s="33">
        <v>43925.33</v>
      </c>
    </row>
    <row r="214" spans="1:34" ht="14.5" x14ac:dyDescent="0.35">
      <c r="A214" s="8" t="str">
        <f t="shared" si="3"/>
        <v>BIP je EinwohnerGriechenland</v>
      </c>
      <c r="B214" s="8">
        <v>214</v>
      </c>
      <c r="C214" s="32" t="s">
        <v>70</v>
      </c>
      <c r="D214" s="32" t="s">
        <v>6</v>
      </c>
      <c r="E214" s="32" t="s">
        <v>71</v>
      </c>
      <c r="F214" s="32" t="s">
        <v>344</v>
      </c>
      <c r="G214" s="32" t="s">
        <v>32</v>
      </c>
      <c r="H214" s="32" t="s">
        <v>375</v>
      </c>
      <c r="I214" s="33">
        <v>13231.400000000001</v>
      </c>
      <c r="J214" s="33">
        <v>14011.390000000001</v>
      </c>
      <c r="K214" s="33">
        <v>14993.64</v>
      </c>
      <c r="L214" s="33">
        <v>16371.099999999999</v>
      </c>
      <c r="M214" s="33">
        <v>17682.61</v>
      </c>
      <c r="N214" s="33">
        <v>18133.79</v>
      </c>
      <c r="O214" s="33">
        <v>19768.95</v>
      </c>
      <c r="P214" s="33">
        <v>21061.19</v>
      </c>
      <c r="Q214" s="33">
        <v>21844.51</v>
      </c>
      <c r="R214" s="33">
        <v>21385.95</v>
      </c>
      <c r="S214" s="33">
        <v>20152.539999999997</v>
      </c>
      <c r="T214" s="33">
        <v>18307.91</v>
      </c>
      <c r="U214" s="33">
        <v>17055.72</v>
      </c>
      <c r="V214" s="33">
        <v>16405.010000000002</v>
      </c>
      <c r="W214" s="33">
        <v>16271.560000000001</v>
      </c>
      <c r="X214" s="33">
        <v>16298.89</v>
      </c>
      <c r="Y214" s="33">
        <v>16192.88</v>
      </c>
      <c r="Z214" s="33">
        <v>16448.95</v>
      </c>
      <c r="AA214" s="33">
        <v>16729.669999999998</v>
      </c>
      <c r="AB214" s="33">
        <v>17100.8</v>
      </c>
      <c r="AC214" s="33">
        <v>15424.060000000001</v>
      </c>
      <c r="AD214" s="33">
        <v>17057.649999999998</v>
      </c>
      <c r="AE214" s="33">
        <v>19548.259999999998</v>
      </c>
      <c r="AF214" s="33">
        <v>21209.25</v>
      </c>
      <c r="AG214" s="33">
        <v>22375.68</v>
      </c>
      <c r="AH214" s="33">
        <v>23452.52</v>
      </c>
    </row>
    <row r="215" spans="1:34" ht="14.5" x14ac:dyDescent="0.35">
      <c r="A215" s="8" t="str">
        <f t="shared" si="3"/>
        <v>BIP je EinwohnerIrland</v>
      </c>
      <c r="B215" s="8">
        <v>215</v>
      </c>
      <c r="C215" s="32" t="s">
        <v>70</v>
      </c>
      <c r="D215" s="32" t="s">
        <v>4</v>
      </c>
      <c r="E215" s="32" t="s">
        <v>71</v>
      </c>
      <c r="F215" s="32" t="s">
        <v>344</v>
      </c>
      <c r="G215" s="32" t="s">
        <v>32</v>
      </c>
      <c r="H215" s="32" t="s">
        <v>375</v>
      </c>
      <c r="I215" s="33">
        <v>28519.5</v>
      </c>
      <c r="J215" s="33">
        <v>31598.199999999997</v>
      </c>
      <c r="K215" s="33">
        <v>34588.700000000004</v>
      </c>
      <c r="L215" s="33">
        <v>36421.5</v>
      </c>
      <c r="M215" s="33">
        <v>38418.199999999997</v>
      </c>
      <c r="N215" s="33">
        <v>40939</v>
      </c>
      <c r="O215" s="33">
        <v>43307.7</v>
      </c>
      <c r="P215" s="33">
        <v>44786.700000000004</v>
      </c>
      <c r="Q215" s="33">
        <v>41655.199999999997</v>
      </c>
      <c r="R215" s="33">
        <v>37346.1</v>
      </c>
      <c r="S215" s="33">
        <v>36710.5</v>
      </c>
      <c r="T215" s="33">
        <v>37528</v>
      </c>
      <c r="U215" s="33">
        <v>38112.200000000004</v>
      </c>
      <c r="V215" s="33">
        <v>38806.1</v>
      </c>
      <c r="W215" s="33">
        <v>42014.299999999996</v>
      </c>
      <c r="X215" s="33">
        <v>56115.8</v>
      </c>
      <c r="Y215" s="33">
        <v>56796.3</v>
      </c>
      <c r="Z215" s="33">
        <v>62163.9</v>
      </c>
      <c r="AA215" s="33">
        <v>67365.799999999988</v>
      </c>
      <c r="AB215" s="33">
        <v>72325</v>
      </c>
      <c r="AC215" s="33">
        <v>75346.3</v>
      </c>
      <c r="AD215" s="33">
        <v>86491.7</v>
      </c>
      <c r="AE215" s="33">
        <v>98985.600000000006</v>
      </c>
      <c r="AF215" s="33">
        <v>101211.4</v>
      </c>
      <c r="AG215" s="33">
        <v>105605.09999999999</v>
      </c>
      <c r="AH215" s="33">
        <v>110117.40000000001</v>
      </c>
    </row>
    <row r="216" spans="1:34" ht="14.5" x14ac:dyDescent="0.35">
      <c r="A216" s="8" t="str">
        <f t="shared" si="3"/>
        <v>BIP je EinwohnerItalien</v>
      </c>
      <c r="B216" s="8">
        <v>216</v>
      </c>
      <c r="C216" s="32" t="s">
        <v>70</v>
      </c>
      <c r="D216" s="32" t="s">
        <v>3</v>
      </c>
      <c r="E216" s="32" t="s">
        <v>71</v>
      </c>
      <c r="F216" s="32" t="s">
        <v>344</v>
      </c>
      <c r="G216" s="32" t="s">
        <v>32</v>
      </c>
      <c r="H216" s="32" t="s">
        <v>375</v>
      </c>
      <c r="I216" s="33">
        <v>21803.08</v>
      </c>
      <c r="J216" s="33">
        <v>22887.699999999997</v>
      </c>
      <c r="K216" s="33">
        <v>23651.489999999998</v>
      </c>
      <c r="L216" s="33">
        <v>24298.13</v>
      </c>
      <c r="M216" s="33">
        <v>25114.370000000003</v>
      </c>
      <c r="N216" s="33">
        <v>25678.53</v>
      </c>
      <c r="O216" s="33">
        <v>26587.15</v>
      </c>
      <c r="P216" s="33">
        <v>27483.73</v>
      </c>
      <c r="Q216" s="33">
        <v>27658.61</v>
      </c>
      <c r="R216" s="33">
        <v>26483.8</v>
      </c>
      <c r="S216" s="33">
        <v>26935.73</v>
      </c>
      <c r="T216" s="33">
        <v>27466.989999999998</v>
      </c>
      <c r="U216" s="33">
        <v>26986.65</v>
      </c>
      <c r="V216" s="33">
        <v>26740.32</v>
      </c>
      <c r="W216" s="33">
        <v>26979.22</v>
      </c>
      <c r="X216" s="33">
        <v>27484.079999999998</v>
      </c>
      <c r="Y216" s="33">
        <v>28208.95</v>
      </c>
      <c r="Z216" s="33">
        <v>28942.1</v>
      </c>
      <c r="AA216" s="33">
        <v>29583.73</v>
      </c>
      <c r="AB216" s="33">
        <v>30079.95</v>
      </c>
      <c r="AC216" s="33">
        <v>27948.699999999997</v>
      </c>
      <c r="AD216" s="33">
        <v>30817.620000000003</v>
      </c>
      <c r="AE216" s="33">
        <v>33023.86</v>
      </c>
      <c r="AF216" s="33">
        <v>34864.269999999997</v>
      </c>
      <c r="AG216" s="33">
        <v>36130.04</v>
      </c>
      <c r="AH216" s="33">
        <v>37652.700000000004</v>
      </c>
    </row>
    <row r="217" spans="1:34" ht="14.5" x14ac:dyDescent="0.35">
      <c r="A217" s="8" t="str">
        <f t="shared" si="3"/>
        <v>BIP je EinwohnerKroatien</v>
      </c>
      <c r="B217" s="8">
        <v>217</v>
      </c>
      <c r="C217" s="32" t="s">
        <v>70</v>
      </c>
      <c r="D217" s="32" t="s">
        <v>27</v>
      </c>
      <c r="E217" s="32" t="s">
        <v>71</v>
      </c>
      <c r="F217" s="32" t="s">
        <v>344</v>
      </c>
      <c r="G217" s="32" t="s">
        <v>32</v>
      </c>
      <c r="H217" s="32" t="s">
        <v>375</v>
      </c>
      <c r="I217" s="33">
        <v>5286.05</v>
      </c>
      <c r="J217" s="33">
        <v>6030.01</v>
      </c>
      <c r="K217" s="33">
        <v>6680.2</v>
      </c>
      <c r="L217" s="33">
        <v>7205.99</v>
      </c>
      <c r="M217" s="33">
        <v>7849.56</v>
      </c>
      <c r="N217" s="33">
        <v>8545.4600000000009</v>
      </c>
      <c r="O217" s="33">
        <v>9421.7200000000012</v>
      </c>
      <c r="P217" s="33">
        <v>10305.56</v>
      </c>
      <c r="Q217" s="33">
        <v>11271.689999999999</v>
      </c>
      <c r="R217" s="33">
        <v>10610.5</v>
      </c>
      <c r="S217" s="33">
        <v>10674.65</v>
      </c>
      <c r="T217" s="33">
        <v>10658.369999999999</v>
      </c>
      <c r="U217" s="33">
        <v>10474.76</v>
      </c>
      <c r="V217" s="33">
        <v>10467.26</v>
      </c>
      <c r="W217" s="33">
        <v>10406.86</v>
      </c>
      <c r="X217" s="33">
        <v>10779.67</v>
      </c>
      <c r="Y217" s="33">
        <v>11372</v>
      </c>
      <c r="Z217" s="33">
        <v>12130.43</v>
      </c>
      <c r="AA217" s="33">
        <v>12925.66</v>
      </c>
      <c r="AB217" s="33">
        <v>13712.74</v>
      </c>
      <c r="AC217" s="33">
        <v>12488.26</v>
      </c>
      <c r="AD217" s="33">
        <v>14770.009999999998</v>
      </c>
      <c r="AE217" s="33">
        <v>17398.38</v>
      </c>
      <c r="AF217" s="33">
        <v>19557.88</v>
      </c>
      <c r="AG217" s="33">
        <v>20869.969999999998</v>
      </c>
      <c r="AH217" s="33">
        <v>22037.23</v>
      </c>
    </row>
    <row r="218" spans="1:34" ht="14.5" x14ac:dyDescent="0.35">
      <c r="A218" s="8" t="str">
        <f t="shared" si="3"/>
        <v>BIP je EinwohnerLettland</v>
      </c>
      <c r="B218" s="8">
        <v>218</v>
      </c>
      <c r="C218" s="32" t="s">
        <v>70</v>
      </c>
      <c r="D218" s="32" t="s">
        <v>19</v>
      </c>
      <c r="E218" s="32" t="s">
        <v>71</v>
      </c>
      <c r="F218" s="32" t="s">
        <v>344</v>
      </c>
      <c r="G218" s="32" t="s">
        <v>32</v>
      </c>
      <c r="H218" s="32" t="s">
        <v>375</v>
      </c>
      <c r="I218" s="33">
        <v>3645.76</v>
      </c>
      <c r="J218" s="33">
        <v>4010.3999999999996</v>
      </c>
      <c r="K218" s="33">
        <v>4400.95</v>
      </c>
      <c r="L218" s="33">
        <v>4589.13</v>
      </c>
      <c r="M218" s="33">
        <v>5180.51</v>
      </c>
      <c r="N218" s="33">
        <v>6160.63</v>
      </c>
      <c r="O218" s="33">
        <v>7825.52</v>
      </c>
      <c r="P218" s="33">
        <v>10355.52</v>
      </c>
      <c r="Q218" s="33">
        <v>11265.140000000001</v>
      </c>
      <c r="R218" s="33">
        <v>8833.6299999999992</v>
      </c>
      <c r="S218" s="33">
        <v>8552.4599999999991</v>
      </c>
      <c r="T218" s="33">
        <v>9552.2899999999991</v>
      </c>
      <c r="U218" s="33">
        <v>10866.41</v>
      </c>
      <c r="V218" s="33">
        <v>11323.77</v>
      </c>
      <c r="W218" s="33">
        <v>11846.96</v>
      </c>
      <c r="X218" s="33">
        <v>12427.05</v>
      </c>
      <c r="Y218" s="33">
        <v>12948.91</v>
      </c>
      <c r="Z218" s="33">
        <v>13901.19</v>
      </c>
      <c r="AA218" s="33">
        <v>15134.880000000001</v>
      </c>
      <c r="AB218" s="33">
        <v>15980.050000000001</v>
      </c>
      <c r="AC218" s="33">
        <v>15839.91</v>
      </c>
      <c r="AD218" s="33">
        <v>17710.439999999999</v>
      </c>
      <c r="AE218" s="33">
        <v>20607.259999999998</v>
      </c>
      <c r="AF218" s="33">
        <v>22044.93</v>
      </c>
      <c r="AG218" s="33">
        <v>23652.26</v>
      </c>
      <c r="AH218" s="33">
        <v>25090</v>
      </c>
    </row>
    <row r="219" spans="1:34" ht="14.5" x14ac:dyDescent="0.35">
      <c r="A219" s="8" t="str">
        <f t="shared" si="3"/>
        <v>BIP je EinwohnerLitauen</v>
      </c>
      <c r="B219" s="8">
        <v>219</v>
      </c>
      <c r="C219" s="32" t="s">
        <v>70</v>
      </c>
      <c r="D219" s="32" t="s">
        <v>20</v>
      </c>
      <c r="E219" s="32" t="s">
        <v>71</v>
      </c>
      <c r="F219" s="32" t="s">
        <v>344</v>
      </c>
      <c r="G219" s="32" t="s">
        <v>32</v>
      </c>
      <c r="H219" s="32" t="s">
        <v>375</v>
      </c>
      <c r="I219" s="33">
        <v>3564.99</v>
      </c>
      <c r="J219" s="33">
        <v>3936.98</v>
      </c>
      <c r="K219" s="33">
        <v>4401.0999999999995</v>
      </c>
      <c r="L219" s="33">
        <v>4875.3200000000006</v>
      </c>
      <c r="M219" s="33">
        <v>5395</v>
      </c>
      <c r="N219" s="33">
        <v>6314.5</v>
      </c>
      <c r="O219" s="33">
        <v>7355.95</v>
      </c>
      <c r="P219" s="33">
        <v>8978.2200000000012</v>
      </c>
      <c r="Q219" s="33">
        <v>10211.92</v>
      </c>
      <c r="R219" s="33">
        <v>8503.85</v>
      </c>
      <c r="S219" s="33">
        <v>9051.1099999999988</v>
      </c>
      <c r="T219" s="33">
        <v>10342.119999999999</v>
      </c>
      <c r="U219" s="33">
        <v>11182.31</v>
      </c>
      <c r="V219" s="33">
        <v>11846.93</v>
      </c>
      <c r="W219" s="33">
        <v>12475</v>
      </c>
      <c r="X219" s="33">
        <v>12856.06</v>
      </c>
      <c r="Y219" s="33">
        <v>13558.84</v>
      </c>
      <c r="Z219" s="33">
        <v>14947.07</v>
      </c>
      <c r="AA219" s="33">
        <v>16246.500000000002</v>
      </c>
      <c r="AB219" s="33">
        <v>17522.09</v>
      </c>
      <c r="AC219" s="33">
        <v>17844.41</v>
      </c>
      <c r="AD219" s="33">
        <v>20110.57</v>
      </c>
      <c r="AE219" s="33">
        <v>23802.129999999997</v>
      </c>
      <c r="AF219" s="33">
        <v>25288.66</v>
      </c>
      <c r="AG219" s="33">
        <v>26641.03</v>
      </c>
      <c r="AH219" s="33">
        <v>28296.91</v>
      </c>
    </row>
    <row r="220" spans="1:34" ht="14.5" x14ac:dyDescent="0.35">
      <c r="A220" s="8" t="str">
        <f t="shared" si="3"/>
        <v>BIP je EinwohnerLuxemburg</v>
      </c>
      <c r="B220" s="8">
        <v>220</v>
      </c>
      <c r="C220" s="32" t="s">
        <v>70</v>
      </c>
      <c r="D220" s="32" t="s">
        <v>10</v>
      </c>
      <c r="E220" s="32" t="s">
        <v>71</v>
      </c>
      <c r="F220" s="32" t="s">
        <v>344</v>
      </c>
      <c r="G220" s="32" t="s">
        <v>32</v>
      </c>
      <c r="H220" s="32" t="s">
        <v>375</v>
      </c>
      <c r="I220" s="33">
        <v>52684</v>
      </c>
      <c r="J220" s="33">
        <v>54084.4</v>
      </c>
      <c r="K220" s="33">
        <v>56056.1</v>
      </c>
      <c r="L220" s="33">
        <v>58072.5</v>
      </c>
      <c r="M220" s="33">
        <v>61535.5</v>
      </c>
      <c r="N220" s="33">
        <v>65095.200000000004</v>
      </c>
      <c r="O220" s="33">
        <v>72305.2</v>
      </c>
      <c r="P220" s="33">
        <v>78420.599999999991</v>
      </c>
      <c r="Q220" s="33">
        <v>81877.700000000012</v>
      </c>
      <c r="R220" s="33">
        <v>78448.2</v>
      </c>
      <c r="S220" s="33">
        <v>83644.5</v>
      </c>
      <c r="T220" s="33">
        <v>85508.799999999988</v>
      </c>
      <c r="U220" s="33">
        <v>87628.3</v>
      </c>
      <c r="V220" s="33">
        <v>90355.199999999997</v>
      </c>
      <c r="W220" s="33">
        <v>93091.3</v>
      </c>
      <c r="X220" s="33">
        <v>95069.900000000009</v>
      </c>
      <c r="Y220" s="33">
        <v>96329.2</v>
      </c>
      <c r="Z220" s="33">
        <v>97516.800000000003</v>
      </c>
      <c r="AA220" s="33">
        <v>98891.599999999991</v>
      </c>
      <c r="AB220" s="33">
        <v>100696</v>
      </c>
      <c r="AC220" s="33">
        <v>102351.20000000001</v>
      </c>
      <c r="AD220" s="33">
        <v>113053.2</v>
      </c>
      <c r="AE220" s="33">
        <v>118709.2</v>
      </c>
      <c r="AF220" s="33">
        <v>121818.8</v>
      </c>
      <c r="AG220" s="33">
        <v>126126.5</v>
      </c>
      <c r="AH220" s="33">
        <v>130532.90000000001</v>
      </c>
    </row>
    <row r="221" spans="1:34" ht="14.5" x14ac:dyDescent="0.35">
      <c r="A221" s="8" t="str">
        <f t="shared" si="3"/>
        <v>BIP je EinwohnerMalta</v>
      </c>
      <c r="B221" s="8">
        <v>221</v>
      </c>
      <c r="C221" s="32" t="s">
        <v>70</v>
      </c>
      <c r="D221" s="32" t="s">
        <v>16</v>
      </c>
      <c r="E221" s="32" t="s">
        <v>71</v>
      </c>
      <c r="F221" s="32" t="s">
        <v>344</v>
      </c>
      <c r="G221" s="32" t="s">
        <v>32</v>
      </c>
      <c r="H221" s="32" t="s">
        <v>375</v>
      </c>
      <c r="I221" s="33">
        <v>11314.89</v>
      </c>
      <c r="J221" s="33">
        <v>11614.19</v>
      </c>
      <c r="K221" s="33">
        <v>11974.04</v>
      </c>
      <c r="L221" s="33">
        <v>12101.95</v>
      </c>
      <c r="M221" s="33">
        <v>12240.550000000001</v>
      </c>
      <c r="N221" s="33">
        <v>12758.91</v>
      </c>
      <c r="O221" s="33">
        <v>13332.509999999998</v>
      </c>
      <c r="P221" s="33">
        <v>14235.83</v>
      </c>
      <c r="Q221" s="33">
        <v>15159.560000000001</v>
      </c>
      <c r="R221" s="33">
        <v>15176.72</v>
      </c>
      <c r="S221" s="33">
        <v>16444.62</v>
      </c>
      <c r="T221" s="33">
        <v>16634.879999999997</v>
      </c>
      <c r="U221" s="33">
        <v>17531.919999999998</v>
      </c>
      <c r="V221" s="33">
        <v>18645.650000000001</v>
      </c>
      <c r="W221" s="33">
        <v>20123.02</v>
      </c>
      <c r="X221" s="33">
        <v>22447.37</v>
      </c>
      <c r="Y221" s="33">
        <v>23133.25</v>
      </c>
      <c r="Z221" s="33">
        <v>25478.34</v>
      </c>
      <c r="AA221" s="33">
        <v>26882.14</v>
      </c>
      <c r="AB221" s="33">
        <v>28302.91</v>
      </c>
      <c r="AC221" s="33">
        <v>25885.38</v>
      </c>
      <c r="AD221" s="33">
        <v>29483.73</v>
      </c>
      <c r="AE221" s="33">
        <v>32434.739999999998</v>
      </c>
      <c r="AF221" s="33">
        <v>34504.959999999999</v>
      </c>
      <c r="AG221" s="33">
        <v>36189.11</v>
      </c>
      <c r="AH221" s="33">
        <v>37996.659999999996</v>
      </c>
    </row>
    <row r="222" spans="1:34" ht="14.5" x14ac:dyDescent="0.35">
      <c r="A222" s="8" t="str">
        <f t="shared" si="3"/>
        <v>BIP je EinwohnerNiederlande</v>
      </c>
      <c r="B222" s="8">
        <v>222</v>
      </c>
      <c r="C222" s="32" t="s">
        <v>70</v>
      </c>
      <c r="D222" s="32" t="s">
        <v>1</v>
      </c>
      <c r="E222" s="32" t="s">
        <v>71</v>
      </c>
      <c r="F222" s="32" t="s">
        <v>344</v>
      </c>
      <c r="G222" s="32" t="s">
        <v>32</v>
      </c>
      <c r="H222" s="32" t="s">
        <v>375</v>
      </c>
      <c r="I222" s="33">
        <v>28381.699999999997</v>
      </c>
      <c r="J222" s="33">
        <v>30031.22</v>
      </c>
      <c r="K222" s="33">
        <v>31032.080000000002</v>
      </c>
      <c r="L222" s="33">
        <v>31606.16</v>
      </c>
      <c r="M222" s="33">
        <v>32507.43</v>
      </c>
      <c r="N222" s="33">
        <v>33755.090000000004</v>
      </c>
      <c r="O222" s="33">
        <v>35760.800000000003</v>
      </c>
      <c r="P222" s="33">
        <v>37795.75</v>
      </c>
      <c r="Q222" s="33">
        <v>39352.910000000003</v>
      </c>
      <c r="R222" s="33">
        <v>37800.480000000003</v>
      </c>
      <c r="S222" s="33">
        <v>38470.480000000003</v>
      </c>
      <c r="T222" s="33">
        <v>38959.980000000003</v>
      </c>
      <c r="U222" s="33">
        <v>38971.409999999996</v>
      </c>
      <c r="V222" s="33">
        <v>39303.919999999998</v>
      </c>
      <c r="W222" s="33">
        <v>39819.75</v>
      </c>
      <c r="X222" s="33">
        <v>40732.47</v>
      </c>
      <c r="Y222" s="33">
        <v>41593.479999999996</v>
      </c>
      <c r="Z222" s="33">
        <v>43088.32</v>
      </c>
      <c r="AA222" s="33">
        <v>44915.68</v>
      </c>
      <c r="AB222" s="33">
        <v>46875.47</v>
      </c>
      <c r="AC222" s="33">
        <v>45667.35</v>
      </c>
      <c r="AD222" s="33">
        <v>49654.19</v>
      </c>
      <c r="AE222" s="33">
        <v>54146.13</v>
      </c>
      <c r="AF222" s="33">
        <v>57832.85</v>
      </c>
      <c r="AG222" s="33">
        <v>60258.87</v>
      </c>
      <c r="AH222" s="33">
        <v>62318.97</v>
      </c>
    </row>
    <row r="223" spans="1:34" ht="14.5" x14ac:dyDescent="0.35">
      <c r="A223" s="8" t="str">
        <f t="shared" si="3"/>
        <v>BIP je EinwohnerÖsterreich</v>
      </c>
      <c r="B223" s="8">
        <v>223</v>
      </c>
      <c r="C223" s="32" t="s">
        <v>70</v>
      </c>
      <c r="D223" s="32" t="s">
        <v>56</v>
      </c>
      <c r="E223" s="32" t="s">
        <v>71</v>
      </c>
      <c r="F223" s="32" t="s">
        <v>344</v>
      </c>
      <c r="G223" s="32" t="s">
        <v>32</v>
      </c>
      <c r="H223" s="32" t="s">
        <v>375</v>
      </c>
      <c r="I223" s="33">
        <v>26662.25</v>
      </c>
      <c r="J223" s="33">
        <v>27420.68</v>
      </c>
      <c r="K223" s="33">
        <v>28053.93</v>
      </c>
      <c r="L223" s="33">
        <v>28560.649999999998</v>
      </c>
      <c r="M223" s="33">
        <v>29665.22</v>
      </c>
      <c r="N223" s="33">
        <v>30889.53</v>
      </c>
      <c r="O223" s="33">
        <v>32393.09</v>
      </c>
      <c r="P223" s="33">
        <v>34234.050000000003</v>
      </c>
      <c r="Q223" s="33">
        <v>35301.39</v>
      </c>
      <c r="R223" s="33">
        <v>34531.520000000004</v>
      </c>
      <c r="S223" s="33">
        <v>35389.81</v>
      </c>
      <c r="T223" s="33">
        <v>36970.559999999998</v>
      </c>
      <c r="U223" s="33">
        <v>37816.44</v>
      </c>
      <c r="V223" s="33">
        <v>38209.440000000002</v>
      </c>
      <c r="W223" s="33">
        <v>38992.130000000005</v>
      </c>
      <c r="X223" s="33">
        <v>39894.370000000003</v>
      </c>
      <c r="Y223" s="33">
        <v>40917.129999999997</v>
      </c>
      <c r="Z223" s="33">
        <v>41996.47</v>
      </c>
      <c r="AA223" s="33">
        <v>43594.33</v>
      </c>
      <c r="AB223" s="33">
        <v>44735.67</v>
      </c>
      <c r="AC223" s="33">
        <v>42715.58</v>
      </c>
      <c r="AD223" s="33">
        <v>45270.68</v>
      </c>
      <c r="AE223" s="33">
        <v>49400.7</v>
      </c>
      <c r="AF223" s="33">
        <v>52723.100000000006</v>
      </c>
      <c r="AG223" s="33">
        <v>55276.6</v>
      </c>
      <c r="AH223" s="33">
        <v>57826.42</v>
      </c>
    </row>
    <row r="224" spans="1:34" ht="14.5" x14ac:dyDescent="0.35">
      <c r="A224" s="8" t="str">
        <f t="shared" si="3"/>
        <v>BIP je EinwohnerPolen</v>
      </c>
      <c r="B224" s="8">
        <v>224</v>
      </c>
      <c r="C224" s="32" t="s">
        <v>70</v>
      </c>
      <c r="D224" s="32" t="s">
        <v>21</v>
      </c>
      <c r="E224" s="32" t="s">
        <v>71</v>
      </c>
      <c r="F224" s="32" t="s">
        <v>344</v>
      </c>
      <c r="G224" s="32" t="s">
        <v>32</v>
      </c>
      <c r="H224" s="32" t="s">
        <v>375</v>
      </c>
      <c r="I224" s="33">
        <v>4881.3100000000004</v>
      </c>
      <c r="J224" s="33">
        <v>5564.09</v>
      </c>
      <c r="K224" s="33">
        <v>5507.39</v>
      </c>
      <c r="L224" s="33">
        <v>5041.32</v>
      </c>
      <c r="M224" s="33">
        <v>5398.85</v>
      </c>
      <c r="N224" s="33">
        <v>6452.0099999999993</v>
      </c>
      <c r="O224" s="33">
        <v>7198.8</v>
      </c>
      <c r="P224" s="33">
        <v>8234.0300000000007</v>
      </c>
      <c r="Q224" s="33">
        <v>9603.33</v>
      </c>
      <c r="R224" s="33">
        <v>8238.4299999999985</v>
      </c>
      <c r="S224" s="33">
        <v>9322.3900000000012</v>
      </c>
      <c r="T224" s="33">
        <v>9786.67</v>
      </c>
      <c r="U224" s="33">
        <v>10001.189999999999</v>
      </c>
      <c r="V224" s="33">
        <v>10086.68</v>
      </c>
      <c r="W224" s="33">
        <v>10560.66</v>
      </c>
      <c r="X224" s="33">
        <v>11177.55</v>
      </c>
      <c r="Y224" s="33">
        <v>11053.02</v>
      </c>
      <c r="Z224" s="33">
        <v>12122.51</v>
      </c>
      <c r="AA224" s="33">
        <v>12990.529999999999</v>
      </c>
      <c r="AB224" s="33">
        <v>13872.310000000001</v>
      </c>
      <c r="AC224" s="33">
        <v>13718.04</v>
      </c>
      <c r="AD224" s="33">
        <v>15104.6</v>
      </c>
      <c r="AE224" s="33">
        <v>17307.86</v>
      </c>
      <c r="AF224" s="33">
        <v>19238.009999999998</v>
      </c>
      <c r="AG224" s="33">
        <v>20817.530000000002</v>
      </c>
      <c r="AH224" s="33">
        <v>22386.37</v>
      </c>
    </row>
    <row r="225" spans="1:34" ht="14.5" x14ac:dyDescent="0.35">
      <c r="A225" s="8" t="str">
        <f t="shared" si="3"/>
        <v>BIP je EinwohnerPortugal</v>
      </c>
      <c r="B225" s="8">
        <v>225</v>
      </c>
      <c r="C225" s="32" t="s">
        <v>70</v>
      </c>
      <c r="D225" s="32" t="s">
        <v>7</v>
      </c>
      <c r="E225" s="32" t="s">
        <v>71</v>
      </c>
      <c r="F225" s="32" t="s">
        <v>344</v>
      </c>
      <c r="G225" s="32" t="s">
        <v>32</v>
      </c>
      <c r="H225" s="32" t="s">
        <v>375</v>
      </c>
      <c r="I225" s="33">
        <v>12479.660000000002</v>
      </c>
      <c r="J225" s="33">
        <v>13102.28</v>
      </c>
      <c r="K225" s="33">
        <v>13681.36</v>
      </c>
      <c r="L225" s="33">
        <v>13966.02</v>
      </c>
      <c r="M225" s="33">
        <v>14522.109999999999</v>
      </c>
      <c r="N225" s="33">
        <v>15095.51</v>
      </c>
      <c r="O225" s="33">
        <v>15800.77</v>
      </c>
      <c r="P225" s="33">
        <v>16644.54</v>
      </c>
      <c r="Q225" s="33">
        <v>16963.38</v>
      </c>
      <c r="R225" s="33">
        <v>16598.52</v>
      </c>
      <c r="S225" s="33">
        <v>16987.52</v>
      </c>
      <c r="T225" s="33">
        <v>16679.559999999998</v>
      </c>
      <c r="U225" s="33">
        <v>16005.590000000002</v>
      </c>
      <c r="V225" s="33">
        <v>16303.66</v>
      </c>
      <c r="W225" s="33">
        <v>16638.02</v>
      </c>
      <c r="X225" s="33">
        <v>17350.010000000002</v>
      </c>
      <c r="Y225" s="33">
        <v>18061.09</v>
      </c>
      <c r="Z225" s="33">
        <v>19023.45</v>
      </c>
      <c r="AA225" s="33">
        <v>19952.169999999998</v>
      </c>
      <c r="AB225" s="33">
        <v>20840.789999999997</v>
      </c>
      <c r="AC225" s="33">
        <v>19473.330000000002</v>
      </c>
      <c r="AD225" s="33">
        <v>20987.040000000001</v>
      </c>
      <c r="AE225" s="33">
        <v>23530.75</v>
      </c>
      <c r="AF225" s="33">
        <v>25656.25</v>
      </c>
      <c r="AG225" s="33">
        <v>26721.59</v>
      </c>
      <c r="AH225" s="33">
        <v>27788.16</v>
      </c>
    </row>
    <row r="226" spans="1:34" ht="14.5" x14ac:dyDescent="0.35">
      <c r="A226" s="8" t="str">
        <f t="shared" si="3"/>
        <v>BIP je EinwohnerRumänien</v>
      </c>
      <c r="B226" s="8">
        <v>226</v>
      </c>
      <c r="C226" s="32" t="s">
        <v>70</v>
      </c>
      <c r="D226" s="32" t="s">
        <v>100</v>
      </c>
      <c r="E226" s="32" t="s">
        <v>71</v>
      </c>
      <c r="F226" s="32" t="s">
        <v>344</v>
      </c>
      <c r="G226" s="32" t="s">
        <v>32</v>
      </c>
      <c r="H226" s="32" t="s">
        <v>375</v>
      </c>
      <c r="I226" s="33">
        <v>1809.45</v>
      </c>
      <c r="J226" s="33">
        <v>2014.5900000000001</v>
      </c>
      <c r="K226" s="33">
        <v>2246.5700000000002</v>
      </c>
      <c r="L226" s="33">
        <v>2368.9699999999998</v>
      </c>
      <c r="M226" s="33">
        <v>2815.72</v>
      </c>
      <c r="N226" s="33">
        <v>3716</v>
      </c>
      <c r="O226" s="33">
        <v>4586.9400000000005</v>
      </c>
      <c r="P226" s="33">
        <v>6111.7699999999995</v>
      </c>
      <c r="Q226" s="33">
        <v>7137.5</v>
      </c>
      <c r="R226" s="33">
        <v>6147.71</v>
      </c>
      <c r="S226" s="33">
        <v>6335.82</v>
      </c>
      <c r="T226" s="33">
        <v>6875.3</v>
      </c>
      <c r="U226" s="33">
        <v>6945.08</v>
      </c>
      <c r="V226" s="33">
        <v>7150.5</v>
      </c>
      <c r="W226" s="33">
        <v>7557.65</v>
      </c>
      <c r="X226" s="33">
        <v>8086.2300000000005</v>
      </c>
      <c r="Y226" s="33">
        <v>8499.43</v>
      </c>
      <c r="Z226" s="33">
        <v>9513.61</v>
      </c>
      <c r="AA226" s="33">
        <v>10576.52</v>
      </c>
      <c r="AB226" s="33">
        <v>11558.92</v>
      </c>
      <c r="AC226" s="33">
        <v>11426.550000000001</v>
      </c>
      <c r="AD226" s="33">
        <v>12632.65</v>
      </c>
      <c r="AE226" s="33">
        <v>15007.86</v>
      </c>
      <c r="AF226" s="33">
        <v>17021.95</v>
      </c>
      <c r="AG226" s="33">
        <v>18655.66</v>
      </c>
      <c r="AH226" s="33">
        <v>20139.739999999998</v>
      </c>
    </row>
    <row r="227" spans="1:34" ht="14.5" x14ac:dyDescent="0.35">
      <c r="A227" s="8" t="str">
        <f t="shared" si="3"/>
        <v>BIP je EinwohnerSchweden</v>
      </c>
      <c r="B227" s="8">
        <v>227</v>
      </c>
      <c r="C227" s="32" t="s">
        <v>70</v>
      </c>
      <c r="D227" s="32" t="s">
        <v>13</v>
      </c>
      <c r="E227" s="32" t="s">
        <v>71</v>
      </c>
      <c r="F227" s="32" t="s">
        <v>344</v>
      </c>
      <c r="G227" s="32" t="s">
        <v>32</v>
      </c>
      <c r="H227" s="32" t="s">
        <v>375</v>
      </c>
      <c r="I227" s="33">
        <v>32140.149999999998</v>
      </c>
      <c r="J227" s="33">
        <v>30409.64</v>
      </c>
      <c r="K227" s="33">
        <v>31779.039999999997</v>
      </c>
      <c r="L227" s="33">
        <v>33076.36</v>
      </c>
      <c r="M227" s="33">
        <v>34489.4</v>
      </c>
      <c r="N227" s="33">
        <v>34971.1</v>
      </c>
      <c r="O227" s="33">
        <v>37147.480000000003</v>
      </c>
      <c r="P227" s="33">
        <v>39237.129999999997</v>
      </c>
      <c r="Q227" s="33">
        <v>38491.71</v>
      </c>
      <c r="R227" s="33">
        <v>33837.560000000005</v>
      </c>
      <c r="S227" s="33">
        <v>39954.300000000003</v>
      </c>
      <c r="T227" s="33">
        <v>43690.7</v>
      </c>
      <c r="U227" s="33">
        <v>45175.130000000005</v>
      </c>
      <c r="V227" s="33">
        <v>46024.090000000004</v>
      </c>
      <c r="W227" s="33">
        <v>45258.63</v>
      </c>
      <c r="X227" s="33">
        <v>46483.09</v>
      </c>
      <c r="Y227" s="33">
        <v>46988.03</v>
      </c>
      <c r="Z227" s="33">
        <v>47727.200000000004</v>
      </c>
      <c r="AA227" s="33">
        <v>46257.03</v>
      </c>
      <c r="AB227" s="33">
        <v>46393.18</v>
      </c>
      <c r="AC227" s="33">
        <v>46415.35</v>
      </c>
      <c r="AD227" s="33">
        <v>51916.73</v>
      </c>
      <c r="AE227" s="33">
        <v>53653.78</v>
      </c>
      <c r="AF227" s="33">
        <v>52233.52</v>
      </c>
      <c r="AG227" s="33">
        <v>52557.85</v>
      </c>
      <c r="AH227" s="33">
        <v>54046.619999999995</v>
      </c>
    </row>
    <row r="228" spans="1:34" ht="14.5" x14ac:dyDescent="0.35">
      <c r="A228" s="8" t="str">
        <f t="shared" si="3"/>
        <v>BIP je EinwohnerSlowakei</v>
      </c>
      <c r="B228" s="8">
        <v>228</v>
      </c>
      <c r="C228" s="32" t="s">
        <v>70</v>
      </c>
      <c r="D228" s="32" t="s">
        <v>23</v>
      </c>
      <c r="E228" s="32" t="s">
        <v>71</v>
      </c>
      <c r="F228" s="32" t="s">
        <v>344</v>
      </c>
      <c r="G228" s="32" t="s">
        <v>32</v>
      </c>
      <c r="H228" s="32" t="s">
        <v>375</v>
      </c>
      <c r="I228" s="33">
        <v>4145.6000000000004</v>
      </c>
      <c r="J228" s="33">
        <v>4444.6000000000004</v>
      </c>
      <c r="K228" s="33">
        <v>4897.25</v>
      </c>
      <c r="L228" s="33">
        <v>5599.04</v>
      </c>
      <c r="M228" s="33">
        <v>6457.71</v>
      </c>
      <c r="N228" s="33">
        <v>7314.4</v>
      </c>
      <c r="O228" s="33">
        <v>8459.0399999999991</v>
      </c>
      <c r="P228" s="33">
        <v>10439.83</v>
      </c>
      <c r="Q228" s="33">
        <v>12227.119999999999</v>
      </c>
      <c r="R228" s="33">
        <v>11830.63</v>
      </c>
      <c r="S228" s="33">
        <v>12663.96</v>
      </c>
      <c r="T228" s="33">
        <v>13298.33</v>
      </c>
      <c r="U228" s="33">
        <v>13623.01</v>
      </c>
      <c r="V228" s="33">
        <v>13761.83</v>
      </c>
      <c r="W228" s="33">
        <v>14091.29</v>
      </c>
      <c r="X228" s="33">
        <v>14777.02</v>
      </c>
      <c r="Y228" s="33">
        <v>14963.76</v>
      </c>
      <c r="Z228" s="33">
        <v>15568.92</v>
      </c>
      <c r="AA228" s="33">
        <v>16502.849999999999</v>
      </c>
      <c r="AB228" s="33">
        <v>17316.259999999998</v>
      </c>
      <c r="AC228" s="33">
        <v>17112.71</v>
      </c>
      <c r="AD228" s="33">
        <v>18427.12</v>
      </c>
      <c r="AE228" s="33">
        <v>19975.84</v>
      </c>
      <c r="AF228" s="33">
        <v>22191.3</v>
      </c>
      <c r="AG228" s="33">
        <v>23767.74</v>
      </c>
      <c r="AH228" s="33">
        <v>25040.15</v>
      </c>
    </row>
    <row r="229" spans="1:34" ht="14.5" x14ac:dyDescent="0.35">
      <c r="A229" s="8" t="str">
        <f t="shared" si="3"/>
        <v>BIP je EinwohnerSlowenien</v>
      </c>
      <c r="B229" s="8">
        <v>229</v>
      </c>
      <c r="C229" s="32" t="s">
        <v>70</v>
      </c>
      <c r="D229" s="32" t="s">
        <v>26</v>
      </c>
      <c r="E229" s="32" t="s">
        <v>71</v>
      </c>
      <c r="F229" s="32" t="s">
        <v>344</v>
      </c>
      <c r="G229" s="32" t="s">
        <v>32</v>
      </c>
      <c r="H229" s="32" t="s">
        <v>375</v>
      </c>
      <c r="I229" s="33">
        <v>10991.66</v>
      </c>
      <c r="J229" s="33">
        <v>11671.53</v>
      </c>
      <c r="K229" s="33">
        <v>12517.300000000001</v>
      </c>
      <c r="L229" s="33">
        <v>13148.22</v>
      </c>
      <c r="M229" s="33">
        <v>13864.95</v>
      </c>
      <c r="N229" s="33">
        <v>14555.25</v>
      </c>
      <c r="O229" s="33">
        <v>15676.52</v>
      </c>
      <c r="P229" s="33">
        <v>17372.82</v>
      </c>
      <c r="Q229" s="33">
        <v>18756.810000000001</v>
      </c>
      <c r="R229" s="33">
        <v>17757.57</v>
      </c>
      <c r="S229" s="33">
        <v>17748.71</v>
      </c>
      <c r="T229" s="33">
        <v>18052.34</v>
      </c>
      <c r="U229" s="33">
        <v>17626.310000000001</v>
      </c>
      <c r="V229" s="33">
        <v>17700.14</v>
      </c>
      <c r="W229" s="33">
        <v>18253.12</v>
      </c>
      <c r="X229" s="33">
        <v>18830.34</v>
      </c>
      <c r="Y229" s="33">
        <v>19588.599999999999</v>
      </c>
      <c r="Z229" s="33">
        <v>20820.47</v>
      </c>
      <c r="AA229" s="33">
        <v>22141.52</v>
      </c>
      <c r="AB229" s="33">
        <v>23256.14</v>
      </c>
      <c r="AC229" s="33">
        <v>22372.51</v>
      </c>
      <c r="AD229" s="33">
        <v>24803.35</v>
      </c>
      <c r="AE229" s="33">
        <v>27039.899999999998</v>
      </c>
      <c r="AF229" s="33">
        <v>29652.12</v>
      </c>
      <c r="AG229" s="33">
        <v>31304.93</v>
      </c>
      <c r="AH229" s="33">
        <v>32952.530000000006</v>
      </c>
    </row>
    <row r="230" spans="1:34" ht="14.5" x14ac:dyDescent="0.35">
      <c r="A230" s="8" t="str">
        <f t="shared" si="3"/>
        <v>BIP je EinwohnerSpanien</v>
      </c>
      <c r="B230" s="8">
        <v>230</v>
      </c>
      <c r="C230" s="32" t="s">
        <v>70</v>
      </c>
      <c r="D230" s="32" t="s">
        <v>8</v>
      </c>
      <c r="E230" s="32" t="s">
        <v>71</v>
      </c>
      <c r="F230" s="32" t="s">
        <v>344</v>
      </c>
      <c r="G230" s="32" t="s">
        <v>32</v>
      </c>
      <c r="H230" s="32" t="s">
        <v>375</v>
      </c>
      <c r="I230" s="33">
        <v>15974.869999999999</v>
      </c>
      <c r="J230" s="33">
        <v>17195.509999999998</v>
      </c>
      <c r="K230" s="33">
        <v>18094.84</v>
      </c>
      <c r="L230" s="33">
        <v>19012.740000000002</v>
      </c>
      <c r="M230" s="33">
        <v>20052.579999999998</v>
      </c>
      <c r="N230" s="33">
        <v>21239.16</v>
      </c>
      <c r="O230" s="33">
        <v>22628.75</v>
      </c>
      <c r="P230" s="33">
        <v>23776.170000000002</v>
      </c>
      <c r="Q230" s="33">
        <v>24129.280000000002</v>
      </c>
      <c r="R230" s="33">
        <v>23061.879999999997</v>
      </c>
      <c r="S230" s="33">
        <v>23038.06</v>
      </c>
      <c r="T230" s="33">
        <v>22760.98</v>
      </c>
      <c r="U230" s="33">
        <v>22047.97</v>
      </c>
      <c r="V230" s="33">
        <v>21906.120000000003</v>
      </c>
      <c r="W230" s="33">
        <v>22228.079999999998</v>
      </c>
      <c r="X230" s="33">
        <v>23229.66</v>
      </c>
      <c r="Y230" s="33">
        <v>23991.890000000003</v>
      </c>
      <c r="Z230" s="33">
        <v>24982.17</v>
      </c>
      <c r="AA230" s="33">
        <v>25762.67</v>
      </c>
      <c r="AB230" s="33">
        <v>26441</v>
      </c>
      <c r="AC230" s="33">
        <v>23629.899999999998</v>
      </c>
      <c r="AD230" s="33">
        <v>25824</v>
      </c>
      <c r="AE230" s="33">
        <v>28276.3</v>
      </c>
      <c r="AF230" s="33">
        <v>30236.329999999998</v>
      </c>
      <c r="AG230" s="33">
        <v>31520.81</v>
      </c>
      <c r="AH230" s="33">
        <v>32543.32</v>
      </c>
    </row>
    <row r="231" spans="1:34" ht="14.5" x14ac:dyDescent="0.35">
      <c r="A231" s="8" t="str">
        <f t="shared" si="3"/>
        <v>BIP je EinwohnerTschechische Republik</v>
      </c>
      <c r="B231" s="8">
        <v>231</v>
      </c>
      <c r="C231" s="32" t="s">
        <v>70</v>
      </c>
      <c r="D231" s="32" t="s">
        <v>22</v>
      </c>
      <c r="E231" s="32" t="s">
        <v>71</v>
      </c>
      <c r="F231" s="32" t="s">
        <v>344</v>
      </c>
      <c r="G231" s="32" t="s">
        <v>32</v>
      </c>
      <c r="H231" s="32" t="s">
        <v>375</v>
      </c>
      <c r="I231" s="33">
        <v>6525.34</v>
      </c>
      <c r="J231" s="33">
        <v>7404.42</v>
      </c>
      <c r="K231" s="33">
        <v>8563.99</v>
      </c>
      <c r="L231" s="33">
        <v>8690.74</v>
      </c>
      <c r="M231" s="33">
        <v>9459.64</v>
      </c>
      <c r="N231" s="33">
        <v>10779.820000000002</v>
      </c>
      <c r="O231" s="33">
        <v>12134.7</v>
      </c>
      <c r="P231" s="33">
        <v>13465.9</v>
      </c>
      <c r="Q231" s="33">
        <v>15538.56</v>
      </c>
      <c r="R231" s="33">
        <v>14257.94</v>
      </c>
      <c r="S231" s="33">
        <v>15015.4</v>
      </c>
      <c r="T231" s="33">
        <v>15738.68</v>
      </c>
      <c r="U231" s="33">
        <v>15470.789999999999</v>
      </c>
      <c r="V231" s="33">
        <v>15171.49</v>
      </c>
      <c r="W231" s="33">
        <v>14995.279999999999</v>
      </c>
      <c r="X231" s="33">
        <v>16082.519999999999</v>
      </c>
      <c r="Y231" s="33">
        <v>16794.309999999998</v>
      </c>
      <c r="Z231" s="33">
        <v>18332.68</v>
      </c>
      <c r="AA231" s="33">
        <v>19853.370000000003</v>
      </c>
      <c r="AB231" s="33">
        <v>21145.63</v>
      </c>
      <c r="AC231" s="33">
        <v>20168.36</v>
      </c>
      <c r="AD231" s="33">
        <v>22273.18</v>
      </c>
      <c r="AE231" s="33">
        <v>25846.54</v>
      </c>
      <c r="AF231" s="33">
        <v>28837.15</v>
      </c>
      <c r="AG231" s="33">
        <v>29691.24</v>
      </c>
      <c r="AH231" s="33">
        <v>31370.07</v>
      </c>
    </row>
    <row r="232" spans="1:34" ht="14.5" x14ac:dyDescent="0.35">
      <c r="A232" s="8" t="str">
        <f t="shared" si="3"/>
        <v>BIP je EinwohnerUngarn</v>
      </c>
      <c r="B232" s="8">
        <v>232</v>
      </c>
      <c r="C232" s="32" t="s">
        <v>70</v>
      </c>
      <c r="D232" s="32" t="s">
        <v>24</v>
      </c>
      <c r="E232" s="32" t="s">
        <v>71</v>
      </c>
      <c r="F232" s="32" t="s">
        <v>344</v>
      </c>
      <c r="G232" s="32" t="s">
        <v>32</v>
      </c>
      <c r="H232" s="32" t="s">
        <v>375</v>
      </c>
      <c r="I232" s="33">
        <v>5017.8900000000003</v>
      </c>
      <c r="J232" s="33">
        <v>5890.76</v>
      </c>
      <c r="K232" s="33">
        <v>7063.63</v>
      </c>
      <c r="L232" s="33">
        <v>7446.37</v>
      </c>
      <c r="M232" s="33">
        <v>8299.5300000000007</v>
      </c>
      <c r="N232" s="33">
        <v>9030.25</v>
      </c>
      <c r="O232" s="33">
        <v>9147.27</v>
      </c>
      <c r="P232" s="33">
        <v>10184.570000000002</v>
      </c>
      <c r="Q232" s="33">
        <v>10793.23</v>
      </c>
      <c r="R232" s="33">
        <v>9439.2800000000007</v>
      </c>
      <c r="S232" s="33">
        <v>9977.130000000001</v>
      </c>
      <c r="T232" s="33">
        <v>10244.06</v>
      </c>
      <c r="U232" s="33">
        <v>10105.26</v>
      </c>
      <c r="V232" s="33">
        <v>10334.36</v>
      </c>
      <c r="W232" s="33">
        <v>10770.33</v>
      </c>
      <c r="X232" s="33">
        <v>11459.13</v>
      </c>
      <c r="Y232" s="33">
        <v>11845.96</v>
      </c>
      <c r="Z232" s="33">
        <v>12977.49</v>
      </c>
      <c r="AA232" s="33">
        <v>13917.93</v>
      </c>
      <c r="AB232" s="33">
        <v>14998.86</v>
      </c>
      <c r="AC232" s="33">
        <v>14139.91</v>
      </c>
      <c r="AD232" s="33">
        <v>15858.92</v>
      </c>
      <c r="AE232" s="33">
        <v>17460.89</v>
      </c>
      <c r="AF232" s="33">
        <v>20463.48</v>
      </c>
      <c r="AG232" s="33">
        <v>21698.68</v>
      </c>
      <c r="AH232" s="33">
        <v>23599.24</v>
      </c>
    </row>
    <row r="233" spans="1:34" ht="14.5" x14ac:dyDescent="0.35">
      <c r="A233" s="8" t="str">
        <f t="shared" si="3"/>
        <v>BIP je EinwohnerVereinigtes Königreich Großbritannien und Nordirland</v>
      </c>
      <c r="B233" s="8">
        <v>233</v>
      </c>
      <c r="C233" s="32" t="s">
        <v>70</v>
      </c>
      <c r="D233" s="32" t="s">
        <v>57</v>
      </c>
      <c r="E233" s="32" t="s">
        <v>71</v>
      </c>
      <c r="F233" s="32" t="s">
        <v>344</v>
      </c>
      <c r="G233" s="32" t="s">
        <v>32</v>
      </c>
      <c r="H233" s="32" t="s">
        <v>375</v>
      </c>
      <c r="I233" s="33">
        <v>30670.38</v>
      </c>
      <c r="J233" s="33">
        <v>31178.14</v>
      </c>
      <c r="K233" s="33">
        <v>31915.54</v>
      </c>
      <c r="L233" s="33">
        <v>30491.63</v>
      </c>
      <c r="M233" s="33">
        <v>32508.540000000005</v>
      </c>
      <c r="N233" s="33">
        <v>33859.51</v>
      </c>
      <c r="O233" s="33">
        <v>35498.519999999997</v>
      </c>
      <c r="P233" s="33">
        <v>36809.589999999997</v>
      </c>
      <c r="Q233" s="33">
        <v>32370.959999999995</v>
      </c>
      <c r="R233" s="33">
        <v>27921.27</v>
      </c>
      <c r="S233" s="33">
        <v>29877.75</v>
      </c>
      <c r="T233" s="33">
        <v>30270.63</v>
      </c>
      <c r="U233" s="33">
        <v>33175.18</v>
      </c>
      <c r="V233" s="33">
        <v>32720.309999999998</v>
      </c>
      <c r="W233" s="33">
        <v>35767.53</v>
      </c>
      <c r="X233" s="33">
        <v>40551.94</v>
      </c>
      <c r="Y233" s="33">
        <v>37021.17</v>
      </c>
      <c r="Z233" s="33">
        <v>35969.5</v>
      </c>
      <c r="AA233" s="33">
        <v>36618.810000000005</v>
      </c>
      <c r="AB233" s="33">
        <v>38100.54</v>
      </c>
      <c r="AC233" s="33">
        <v>35258.07</v>
      </c>
      <c r="AD233" s="33">
        <v>39647.509999999995</v>
      </c>
      <c r="AE233" s="33">
        <v>43359.47</v>
      </c>
      <c r="AF233" s="33">
        <v>45331.1</v>
      </c>
      <c r="AG233" s="33">
        <v>47152.959999999999</v>
      </c>
      <c r="AH233" s="33">
        <v>48401.440000000002</v>
      </c>
    </row>
    <row r="234" spans="1:34" ht="14.5" x14ac:dyDescent="0.35">
      <c r="A234" s="8" t="str">
        <f t="shared" si="3"/>
        <v>BIP je EinwohnerZypern</v>
      </c>
      <c r="B234" s="8">
        <v>234</v>
      </c>
      <c r="C234" s="32" t="s">
        <v>70</v>
      </c>
      <c r="D234" s="32" t="s">
        <v>30</v>
      </c>
      <c r="E234" s="32" t="s">
        <v>71</v>
      </c>
      <c r="F234" s="32" t="s">
        <v>344</v>
      </c>
      <c r="G234" s="32" t="s">
        <v>32</v>
      </c>
      <c r="H234" s="32" t="s">
        <v>375</v>
      </c>
      <c r="I234" s="33">
        <v>15568.56</v>
      </c>
      <c r="J234" s="33">
        <v>16540.16</v>
      </c>
      <c r="K234" s="33">
        <v>17027.599999999999</v>
      </c>
      <c r="L234" s="33">
        <v>17918.900000000001</v>
      </c>
      <c r="M234" s="33">
        <v>19146.100000000002</v>
      </c>
      <c r="N234" s="33">
        <v>20363.54</v>
      </c>
      <c r="O234" s="33">
        <v>21657.11</v>
      </c>
      <c r="P234" s="33">
        <v>22930.99</v>
      </c>
      <c r="Q234" s="33">
        <v>24165.85</v>
      </c>
      <c r="R234" s="33">
        <v>23112.09</v>
      </c>
      <c r="S234" s="33">
        <v>23462.69</v>
      </c>
      <c r="T234" s="33">
        <v>23338.29</v>
      </c>
      <c r="U234" s="33">
        <v>22565.39</v>
      </c>
      <c r="V234" s="33">
        <v>20929.939999999999</v>
      </c>
      <c r="W234" s="33">
        <v>20507.68</v>
      </c>
      <c r="X234" s="33">
        <v>21169.039999999997</v>
      </c>
      <c r="Y234" s="33">
        <v>22328.22</v>
      </c>
      <c r="Z234" s="33">
        <v>23632.31</v>
      </c>
      <c r="AA234" s="33">
        <v>24911.899999999998</v>
      </c>
      <c r="AB234" s="33">
        <v>26280.239999999998</v>
      </c>
      <c r="AC234" s="33">
        <v>24760.73</v>
      </c>
      <c r="AD234" s="33">
        <v>27686.6</v>
      </c>
      <c r="AE234" s="33">
        <v>30433.879999999997</v>
      </c>
      <c r="AF234" s="33">
        <v>32368.53</v>
      </c>
      <c r="AG234" s="33">
        <v>33917.26</v>
      </c>
      <c r="AH234" s="33">
        <v>35529.35</v>
      </c>
    </row>
    <row r="235" spans="1:34" ht="14.5" x14ac:dyDescent="0.35">
      <c r="A235" s="8" t="str">
        <f t="shared" si="3"/>
        <v>BIP je Einwohner zu KaufkraftparitätenBelgien</v>
      </c>
      <c r="B235" s="8">
        <v>235</v>
      </c>
      <c r="C235" s="32" t="s">
        <v>206</v>
      </c>
      <c r="D235" s="32" t="s">
        <v>9</v>
      </c>
      <c r="E235" s="32" t="s">
        <v>73</v>
      </c>
      <c r="F235" s="32" t="s">
        <v>344</v>
      </c>
      <c r="G235" s="32" t="s">
        <v>32</v>
      </c>
      <c r="H235" s="32" t="s">
        <v>375</v>
      </c>
      <c r="I235" s="33">
        <v>23079.38</v>
      </c>
      <c r="J235" s="33">
        <v>23830.829999999998</v>
      </c>
      <c r="K235" s="33">
        <v>24819.54</v>
      </c>
      <c r="L235" s="33">
        <v>25394.32</v>
      </c>
      <c r="M235" s="33">
        <v>26194.48</v>
      </c>
      <c r="N235" s="33">
        <v>27168.109999999997</v>
      </c>
      <c r="O235" s="33">
        <v>28024.21</v>
      </c>
      <c r="P235" s="33">
        <v>29047.010000000002</v>
      </c>
      <c r="Q235" s="33">
        <v>29392.99</v>
      </c>
      <c r="R235" s="33">
        <v>28501.57</v>
      </c>
      <c r="S235" s="33">
        <v>30148.87</v>
      </c>
      <c r="T235" s="33">
        <v>30505.109999999997</v>
      </c>
      <c r="U235" s="33">
        <v>31225.71</v>
      </c>
      <c r="V235" s="33">
        <v>31514.1</v>
      </c>
      <c r="W235" s="33">
        <v>32196.800000000003</v>
      </c>
      <c r="X235" s="33">
        <v>33212.359999999993</v>
      </c>
      <c r="Y235" s="33">
        <v>33754.5</v>
      </c>
      <c r="Z235" s="33">
        <v>34644.550000000003</v>
      </c>
      <c r="AA235" s="33">
        <v>35619.660000000003</v>
      </c>
      <c r="AB235" s="33">
        <v>36818.67</v>
      </c>
      <c r="AC235" s="33">
        <v>35801.040000000001</v>
      </c>
      <c r="AD235" s="33">
        <v>39440.29</v>
      </c>
      <c r="AE235" s="33">
        <v>42623.83</v>
      </c>
      <c r="AF235" s="33">
        <v>45506.210000000006</v>
      </c>
      <c r="AG235" s="33">
        <v>47339.3</v>
      </c>
      <c r="AH235" s="33">
        <v>49064.75</v>
      </c>
    </row>
    <row r="236" spans="1:34" ht="14.5" x14ac:dyDescent="0.35">
      <c r="A236" s="8" t="str">
        <f t="shared" si="3"/>
        <v>BIP je Einwohner zu KaufkraftparitätenBulgarien</v>
      </c>
      <c r="B236" s="8">
        <v>236</v>
      </c>
      <c r="C236" s="32" t="s">
        <v>206</v>
      </c>
      <c r="D236" s="32" t="s">
        <v>25</v>
      </c>
      <c r="E236" s="32" t="s">
        <v>73</v>
      </c>
      <c r="F236" s="32" t="s">
        <v>344</v>
      </c>
      <c r="G236" s="32" t="s">
        <v>32</v>
      </c>
      <c r="H236" s="32" t="s">
        <v>375</v>
      </c>
      <c r="I236" s="33">
        <v>5334.42</v>
      </c>
      <c r="J236" s="33">
        <v>5830.4299999999994</v>
      </c>
      <c r="K236" s="33">
        <v>6356.07</v>
      </c>
      <c r="L236" s="33">
        <v>6867.33</v>
      </c>
      <c r="M236" s="33">
        <v>7455.1299999999992</v>
      </c>
      <c r="N236" s="33">
        <v>8339.119999999999</v>
      </c>
      <c r="O236" s="33">
        <v>8951.86</v>
      </c>
      <c r="P236" s="33">
        <v>9969.8700000000008</v>
      </c>
      <c r="Q236" s="33">
        <v>10940.42</v>
      </c>
      <c r="R236" s="33">
        <v>10508.43</v>
      </c>
      <c r="S236" s="33">
        <v>11111.41</v>
      </c>
      <c r="T236" s="33">
        <v>11733.04</v>
      </c>
      <c r="U236" s="33">
        <v>12055.39</v>
      </c>
      <c r="V236" s="33">
        <v>12014.609999999999</v>
      </c>
      <c r="W236" s="33">
        <v>12623.98</v>
      </c>
      <c r="X236" s="33">
        <v>13217.16</v>
      </c>
      <c r="Y236" s="33">
        <v>13937.08</v>
      </c>
      <c r="Z236" s="33">
        <v>14737.65</v>
      </c>
      <c r="AA236" s="33">
        <v>15599.69</v>
      </c>
      <c r="AB236" s="33">
        <v>16599.34</v>
      </c>
      <c r="AC236" s="33">
        <v>16562.32</v>
      </c>
      <c r="AD236" s="33">
        <v>18637.060000000001</v>
      </c>
      <c r="AE236" s="33">
        <v>22170.760000000002</v>
      </c>
      <c r="AF236" s="33">
        <v>23849.530000000002</v>
      </c>
      <c r="AG236" s="33">
        <v>25155.16</v>
      </c>
      <c r="AH236" s="33">
        <v>26648.260000000002</v>
      </c>
    </row>
    <row r="237" spans="1:34" ht="14.5" x14ac:dyDescent="0.35">
      <c r="A237" s="8" t="str">
        <f t="shared" si="3"/>
        <v>BIP je Einwohner zu KaufkraftparitätenDänemark</v>
      </c>
      <c r="B237" s="8">
        <v>237</v>
      </c>
      <c r="C237" s="32" t="s">
        <v>206</v>
      </c>
      <c r="D237" s="32" t="s">
        <v>5</v>
      </c>
      <c r="E237" s="32" t="s">
        <v>73</v>
      </c>
      <c r="F237" s="32" t="s">
        <v>344</v>
      </c>
      <c r="G237" s="32" t="s">
        <v>32</v>
      </c>
      <c r="H237" s="32" t="s">
        <v>375</v>
      </c>
      <c r="I237" s="33">
        <v>23812.11</v>
      </c>
      <c r="J237" s="33">
        <v>24376.38</v>
      </c>
      <c r="K237" s="33">
        <v>25112.68</v>
      </c>
      <c r="L237" s="33">
        <v>25304.66</v>
      </c>
      <c r="M237" s="33">
        <v>26917.31</v>
      </c>
      <c r="N237" s="33">
        <v>27966.39</v>
      </c>
      <c r="O237" s="33">
        <v>29675.22</v>
      </c>
      <c r="P237" s="33">
        <v>30803.820000000003</v>
      </c>
      <c r="Q237" s="33">
        <v>32030.610000000004</v>
      </c>
      <c r="R237" s="33">
        <v>30451.519999999997</v>
      </c>
      <c r="S237" s="33">
        <v>32546.29</v>
      </c>
      <c r="T237" s="33">
        <v>33087.22</v>
      </c>
      <c r="U237" s="33">
        <v>33084.89</v>
      </c>
      <c r="V237" s="33">
        <v>33730.86</v>
      </c>
      <c r="W237" s="33">
        <v>34329.410000000003</v>
      </c>
      <c r="X237" s="33">
        <v>35266.44</v>
      </c>
      <c r="Y237" s="33">
        <v>36095.01</v>
      </c>
      <c r="Z237" s="33">
        <v>38019.61</v>
      </c>
      <c r="AA237" s="33">
        <v>38975.440000000002</v>
      </c>
      <c r="AB237" s="33">
        <v>39510.080000000002</v>
      </c>
      <c r="AC237" s="33">
        <v>39807.47</v>
      </c>
      <c r="AD237" s="33">
        <v>43841.89</v>
      </c>
      <c r="AE237" s="33">
        <v>48707.47</v>
      </c>
      <c r="AF237" s="33">
        <v>51964.799999999996</v>
      </c>
      <c r="AG237" s="33">
        <v>54041.77</v>
      </c>
      <c r="AH237" s="33">
        <v>56060.46</v>
      </c>
    </row>
    <row r="238" spans="1:34" ht="14.5" x14ac:dyDescent="0.35">
      <c r="A238" s="8" t="str">
        <f t="shared" si="3"/>
        <v>BIP je Einwohner zu KaufkraftparitätenDeutschland</v>
      </c>
      <c r="B238" s="8">
        <v>238</v>
      </c>
      <c r="C238" s="32" t="s">
        <v>206</v>
      </c>
      <c r="D238" s="32" t="s">
        <v>2</v>
      </c>
      <c r="E238" s="32" t="s">
        <v>73</v>
      </c>
      <c r="F238" s="32" t="s">
        <v>344</v>
      </c>
      <c r="G238" s="32" t="s">
        <v>32</v>
      </c>
      <c r="H238" s="32" t="s">
        <v>375</v>
      </c>
      <c r="I238" s="33">
        <v>22802.240000000002</v>
      </c>
      <c r="J238" s="33">
        <v>23723.439999999999</v>
      </c>
      <c r="K238" s="33">
        <v>24181.97</v>
      </c>
      <c r="L238" s="33">
        <v>24849.579999999998</v>
      </c>
      <c r="M238" s="33">
        <v>25931.71</v>
      </c>
      <c r="N238" s="33">
        <v>26397.279999999999</v>
      </c>
      <c r="O238" s="33">
        <v>27553.58</v>
      </c>
      <c r="P238" s="33">
        <v>29100.12</v>
      </c>
      <c r="Q238" s="33">
        <v>29819.06</v>
      </c>
      <c r="R238" s="33">
        <v>28286.86</v>
      </c>
      <c r="S238" s="33">
        <v>30025.31</v>
      </c>
      <c r="T238" s="33">
        <v>31696.62</v>
      </c>
      <c r="U238" s="33">
        <v>32014.91</v>
      </c>
      <c r="V238" s="33">
        <v>32468.530000000002</v>
      </c>
      <c r="W238" s="33">
        <v>33688.720000000001</v>
      </c>
      <c r="X238" s="33">
        <v>34224.97</v>
      </c>
      <c r="Y238" s="33">
        <v>35131.050000000003</v>
      </c>
      <c r="Z238" s="33">
        <v>36450.490000000005</v>
      </c>
      <c r="AA238" s="33">
        <v>37427.06</v>
      </c>
      <c r="AB238" s="33">
        <v>37878.959999999999</v>
      </c>
      <c r="AC238" s="33">
        <v>36981.699999999997</v>
      </c>
      <c r="AD238" s="33">
        <v>39158.839999999997</v>
      </c>
      <c r="AE238" s="33">
        <v>41330.840000000004</v>
      </c>
      <c r="AF238" s="33">
        <v>43313.95</v>
      </c>
      <c r="AG238" s="33">
        <v>44878.340000000004</v>
      </c>
      <c r="AH238" s="33">
        <v>46481.520000000004</v>
      </c>
    </row>
    <row r="239" spans="1:34" ht="14.5" x14ac:dyDescent="0.35">
      <c r="A239" s="8" t="str">
        <f t="shared" si="3"/>
        <v>BIP je Einwohner zu KaufkraftparitätenEstland</v>
      </c>
      <c r="B239" s="8">
        <v>239</v>
      </c>
      <c r="C239" s="32" t="s">
        <v>206</v>
      </c>
      <c r="D239" s="32" t="s">
        <v>18</v>
      </c>
      <c r="E239" s="32" t="s">
        <v>73</v>
      </c>
      <c r="F239" s="32" t="s">
        <v>344</v>
      </c>
      <c r="G239" s="32" t="s">
        <v>32</v>
      </c>
      <c r="H239" s="32" t="s">
        <v>375</v>
      </c>
      <c r="I239" s="33">
        <v>7801.71</v>
      </c>
      <c r="J239" s="33">
        <v>8510.06</v>
      </c>
      <c r="K239" s="33">
        <v>9530.64</v>
      </c>
      <c r="L239" s="33">
        <v>10746.050000000001</v>
      </c>
      <c r="M239" s="33">
        <v>11843.019999999999</v>
      </c>
      <c r="N239" s="33">
        <v>13580.28</v>
      </c>
      <c r="O239" s="33">
        <v>15331.53</v>
      </c>
      <c r="P239" s="33">
        <v>17494.399999999998</v>
      </c>
      <c r="Q239" s="33">
        <v>17674.560000000001</v>
      </c>
      <c r="R239" s="33">
        <v>15447.45</v>
      </c>
      <c r="S239" s="33">
        <v>16338.05</v>
      </c>
      <c r="T239" s="33">
        <v>18265.95</v>
      </c>
      <c r="U239" s="33">
        <v>19158.14</v>
      </c>
      <c r="V239" s="33">
        <v>19785.990000000002</v>
      </c>
      <c r="W239" s="33">
        <v>20722.689999999999</v>
      </c>
      <c r="X239" s="33">
        <v>21007.329999999998</v>
      </c>
      <c r="Y239" s="33">
        <v>21747.19</v>
      </c>
      <c r="Z239" s="33">
        <v>23260.959999999999</v>
      </c>
      <c r="AA239" s="33">
        <v>24742.170000000002</v>
      </c>
      <c r="AB239" s="33">
        <v>25949.41</v>
      </c>
      <c r="AC239" s="33">
        <v>25816.59</v>
      </c>
      <c r="AD239" s="33">
        <v>28594.52</v>
      </c>
      <c r="AE239" s="33">
        <v>30535.200000000001</v>
      </c>
      <c r="AF239" s="33">
        <v>30889.54</v>
      </c>
      <c r="AG239" s="33">
        <v>32409.260000000002</v>
      </c>
      <c r="AH239" s="33">
        <v>33964.039999999994</v>
      </c>
    </row>
    <row r="240" spans="1:34" ht="14.5" x14ac:dyDescent="0.35">
      <c r="A240" s="8" t="str">
        <f t="shared" si="3"/>
        <v>BIP je Einwohner zu KaufkraftparitätenEU27</v>
      </c>
      <c r="B240" s="8">
        <v>240</v>
      </c>
      <c r="C240" s="32" t="s">
        <v>206</v>
      </c>
      <c r="D240" s="32" t="s">
        <v>368</v>
      </c>
      <c r="E240" s="32" t="s">
        <v>73</v>
      </c>
      <c r="F240" s="32" t="s">
        <v>344</v>
      </c>
      <c r="G240" s="32" t="s">
        <v>32</v>
      </c>
      <c r="H240" s="32" t="s">
        <v>375</v>
      </c>
      <c r="I240" s="33">
        <v>18378.46</v>
      </c>
      <c r="J240" s="33">
        <v>19222.329999999998</v>
      </c>
      <c r="K240" s="33">
        <v>19877.84</v>
      </c>
      <c r="L240" s="33">
        <v>20335.87</v>
      </c>
      <c r="M240" s="33">
        <v>21188.43</v>
      </c>
      <c r="N240" s="33">
        <v>22013.929999999997</v>
      </c>
      <c r="O240" s="33">
        <v>23211.09</v>
      </c>
      <c r="P240" s="33">
        <v>24562.899999999998</v>
      </c>
      <c r="Q240" s="33">
        <v>25271.02</v>
      </c>
      <c r="R240" s="33">
        <v>24061.11</v>
      </c>
      <c r="S240" s="33">
        <v>24906.420000000002</v>
      </c>
      <c r="T240" s="33">
        <v>25655.48</v>
      </c>
      <c r="U240" s="33">
        <v>25769.86</v>
      </c>
      <c r="V240" s="33">
        <v>26014.240000000002</v>
      </c>
      <c r="W240" s="33">
        <v>26581.94</v>
      </c>
      <c r="X240" s="33">
        <v>27501.79</v>
      </c>
      <c r="Y240" s="33">
        <v>28186.63</v>
      </c>
      <c r="Z240" s="33">
        <v>29323.530000000002</v>
      </c>
      <c r="AA240" s="33">
        <v>30294.2</v>
      </c>
      <c r="AB240" s="33">
        <v>31308.39</v>
      </c>
      <c r="AC240" s="33">
        <v>30051.91</v>
      </c>
      <c r="AD240" s="33">
        <v>32686.329999999998</v>
      </c>
      <c r="AE240" s="33">
        <v>35462.769999999997</v>
      </c>
      <c r="AF240" s="33">
        <v>37596.86</v>
      </c>
      <c r="AG240" s="33">
        <v>39179.67</v>
      </c>
      <c r="AH240" s="33">
        <v>40810.57</v>
      </c>
    </row>
    <row r="241" spans="1:34" ht="14.5" x14ac:dyDescent="0.35">
      <c r="A241" s="8" t="str">
        <f t="shared" si="3"/>
        <v>BIP je Einwohner zu KaufkraftparitätenFinnland</v>
      </c>
      <c r="B241" s="8">
        <v>241</v>
      </c>
      <c r="C241" s="32" t="s">
        <v>206</v>
      </c>
      <c r="D241" s="32" t="s">
        <v>14</v>
      </c>
      <c r="E241" s="32" t="s">
        <v>73</v>
      </c>
      <c r="F241" s="32" t="s">
        <v>344</v>
      </c>
      <c r="G241" s="32" t="s">
        <v>32</v>
      </c>
      <c r="H241" s="32" t="s">
        <v>375</v>
      </c>
      <c r="I241" s="33">
        <v>22248.89</v>
      </c>
      <c r="J241" s="33">
        <v>23009.329999999998</v>
      </c>
      <c r="K241" s="33">
        <v>23444.92</v>
      </c>
      <c r="L241" s="33">
        <v>23849.93</v>
      </c>
      <c r="M241" s="33">
        <v>25490.41</v>
      </c>
      <c r="N241" s="33">
        <v>26245.75</v>
      </c>
      <c r="O241" s="33">
        <v>27384.95</v>
      </c>
      <c r="P241" s="33">
        <v>29873.87</v>
      </c>
      <c r="Q241" s="33">
        <v>31100.190000000002</v>
      </c>
      <c r="R241" s="33">
        <v>28669.489999999998</v>
      </c>
      <c r="S241" s="33">
        <v>29479.859999999997</v>
      </c>
      <c r="T241" s="33">
        <v>30486.080000000002</v>
      </c>
      <c r="U241" s="33">
        <v>30178.940000000002</v>
      </c>
      <c r="V241" s="33">
        <v>29942.350000000002</v>
      </c>
      <c r="W241" s="33">
        <v>29918.21</v>
      </c>
      <c r="X241" s="33">
        <v>30544.83</v>
      </c>
      <c r="Y241" s="33">
        <v>31210.39</v>
      </c>
      <c r="Z241" s="33">
        <v>32672.15</v>
      </c>
      <c r="AA241" s="33">
        <v>33614.379999999997</v>
      </c>
      <c r="AB241" s="33">
        <v>34184.300000000003</v>
      </c>
      <c r="AC241" s="33">
        <v>34256.51</v>
      </c>
      <c r="AD241" s="33">
        <v>36319.519999999997</v>
      </c>
      <c r="AE241" s="33">
        <v>38688.99</v>
      </c>
      <c r="AF241" s="33">
        <v>40887.47</v>
      </c>
      <c r="AG241" s="33">
        <v>42400.3</v>
      </c>
      <c r="AH241" s="33">
        <v>43982.79</v>
      </c>
    </row>
    <row r="242" spans="1:34" ht="14.5" x14ac:dyDescent="0.35">
      <c r="A242" s="8" t="str">
        <f t="shared" si="3"/>
        <v>BIP je Einwohner zu KaufkraftparitätenFrankreich</v>
      </c>
      <c r="B242" s="8">
        <v>242</v>
      </c>
      <c r="C242" s="32" t="s">
        <v>206</v>
      </c>
      <c r="D242" s="32" t="s">
        <v>0</v>
      </c>
      <c r="E242" s="32" t="s">
        <v>73</v>
      </c>
      <c r="F242" s="32" t="s">
        <v>344</v>
      </c>
      <c r="G242" s="32" t="s">
        <v>32</v>
      </c>
      <c r="H242" s="32" t="s">
        <v>375</v>
      </c>
      <c r="I242" s="33">
        <v>21675.640000000003</v>
      </c>
      <c r="J242" s="33">
        <v>22759.82</v>
      </c>
      <c r="K242" s="33">
        <v>23381.969999999998</v>
      </c>
      <c r="L242" s="33">
        <v>23131.969999999998</v>
      </c>
      <c r="M242" s="33">
        <v>23745.02</v>
      </c>
      <c r="N242" s="33">
        <v>24978.51</v>
      </c>
      <c r="O242" s="33">
        <v>25810.92</v>
      </c>
      <c r="P242" s="33">
        <v>26944.7</v>
      </c>
      <c r="Q242" s="33">
        <v>27235.7</v>
      </c>
      <c r="R242" s="33">
        <v>26188.61</v>
      </c>
      <c r="S242" s="33">
        <v>27176.240000000002</v>
      </c>
      <c r="T242" s="33">
        <v>27901.69</v>
      </c>
      <c r="U242" s="33">
        <v>27824.52</v>
      </c>
      <c r="V242" s="33">
        <v>28524.629999999997</v>
      </c>
      <c r="W242" s="33">
        <v>28767.47</v>
      </c>
      <c r="X242" s="33">
        <v>29351.26</v>
      </c>
      <c r="Y242" s="33">
        <v>29766.52</v>
      </c>
      <c r="Z242" s="33">
        <v>30525.46</v>
      </c>
      <c r="AA242" s="33">
        <v>31419.95</v>
      </c>
      <c r="AB242" s="33">
        <v>33138.480000000003</v>
      </c>
      <c r="AC242" s="33">
        <v>31431.97</v>
      </c>
      <c r="AD242" s="33">
        <v>33832.880000000005</v>
      </c>
      <c r="AE242" s="33">
        <v>35778.81</v>
      </c>
      <c r="AF242" s="33">
        <v>38152.51</v>
      </c>
      <c r="AG242" s="33">
        <v>39658.31</v>
      </c>
      <c r="AH242" s="33">
        <v>41052.57</v>
      </c>
    </row>
    <row r="243" spans="1:34" ht="14.5" x14ac:dyDescent="0.35">
      <c r="A243" s="8" t="str">
        <f t="shared" si="3"/>
        <v>BIP je Einwohner zu KaufkraftparitätenGriechenland</v>
      </c>
      <c r="B243" s="8">
        <v>243</v>
      </c>
      <c r="C243" s="32" t="s">
        <v>206</v>
      </c>
      <c r="D243" s="32" t="s">
        <v>6</v>
      </c>
      <c r="E243" s="32" t="s">
        <v>73</v>
      </c>
      <c r="F243" s="32" t="s">
        <v>344</v>
      </c>
      <c r="G243" s="32" t="s">
        <v>32</v>
      </c>
      <c r="H243" s="32" t="s">
        <v>375</v>
      </c>
      <c r="I243" s="33">
        <v>16211.17</v>
      </c>
      <c r="J243" s="33">
        <v>17346.399999999998</v>
      </c>
      <c r="K243" s="33">
        <v>18536.190000000002</v>
      </c>
      <c r="L243" s="33">
        <v>19617.86</v>
      </c>
      <c r="M243" s="33">
        <v>20800.18</v>
      </c>
      <c r="N243" s="33">
        <v>20944.289999999997</v>
      </c>
      <c r="O243" s="33">
        <v>22691.040000000001</v>
      </c>
      <c r="P243" s="33">
        <v>23148.620000000003</v>
      </c>
      <c r="Q243" s="33">
        <v>23940.53</v>
      </c>
      <c r="R243" s="33">
        <v>22921.72</v>
      </c>
      <c r="S243" s="33">
        <v>21123.05</v>
      </c>
      <c r="T243" s="33">
        <v>19127.189999999999</v>
      </c>
      <c r="U243" s="33">
        <v>18393.350000000002</v>
      </c>
      <c r="V243" s="33">
        <v>18752.62</v>
      </c>
      <c r="W243" s="33">
        <v>19079.760000000002</v>
      </c>
      <c r="X243" s="33">
        <v>19237.14</v>
      </c>
      <c r="Y243" s="33">
        <v>19108.95</v>
      </c>
      <c r="Z243" s="33">
        <v>19646.260000000002</v>
      </c>
      <c r="AA243" s="33">
        <v>20082.96</v>
      </c>
      <c r="AB243" s="33">
        <v>20555.579999999998</v>
      </c>
      <c r="AC243" s="33">
        <v>18570.96</v>
      </c>
      <c r="AD243" s="33">
        <v>20732.87</v>
      </c>
      <c r="AE243" s="33">
        <v>23797.010000000002</v>
      </c>
      <c r="AF243" s="33">
        <v>25985.74</v>
      </c>
      <c r="AG243" s="33">
        <v>27491.83</v>
      </c>
      <c r="AH243" s="33">
        <v>28913.39</v>
      </c>
    </row>
    <row r="244" spans="1:34" ht="14.5" x14ac:dyDescent="0.35">
      <c r="A244" s="8" t="str">
        <f t="shared" si="3"/>
        <v>BIP je Einwohner zu KaufkraftparitätenIrland</v>
      </c>
      <c r="B244" s="8">
        <v>244</v>
      </c>
      <c r="C244" s="32" t="s">
        <v>206</v>
      </c>
      <c r="D244" s="32" t="s">
        <v>4</v>
      </c>
      <c r="E244" s="32" t="s">
        <v>73</v>
      </c>
      <c r="F244" s="32" t="s">
        <v>344</v>
      </c>
      <c r="G244" s="32" t="s">
        <v>32</v>
      </c>
      <c r="H244" s="32" t="s">
        <v>375</v>
      </c>
      <c r="I244" s="33">
        <v>25096.45</v>
      </c>
      <c r="J244" s="33">
        <v>26976.36</v>
      </c>
      <c r="K244" s="33">
        <v>28868.89</v>
      </c>
      <c r="L244" s="33">
        <v>29782.969999999998</v>
      </c>
      <c r="M244" s="33">
        <v>31666.309999999998</v>
      </c>
      <c r="N244" s="33">
        <v>33135.339999999997</v>
      </c>
      <c r="O244" s="33">
        <v>35187.399999999994</v>
      </c>
      <c r="P244" s="33">
        <v>36917.810000000005</v>
      </c>
      <c r="Q244" s="33">
        <v>34220.480000000003</v>
      </c>
      <c r="R244" s="33">
        <v>31285.29</v>
      </c>
      <c r="S244" s="33">
        <v>32702.100000000002</v>
      </c>
      <c r="T244" s="33">
        <v>33627.130000000005</v>
      </c>
      <c r="U244" s="33">
        <v>34189.61</v>
      </c>
      <c r="V244" s="33">
        <v>34519.85</v>
      </c>
      <c r="W244" s="33">
        <v>36759.83</v>
      </c>
      <c r="X244" s="33">
        <v>49821.48</v>
      </c>
      <c r="Y244" s="33">
        <v>49665.82</v>
      </c>
      <c r="Z244" s="33">
        <v>53745.01</v>
      </c>
      <c r="AA244" s="33">
        <v>57660.159999999996</v>
      </c>
      <c r="AB244" s="33">
        <v>59221.26</v>
      </c>
      <c r="AC244" s="33">
        <v>62000.369999999995</v>
      </c>
      <c r="AD244" s="33">
        <v>72164.950000000012</v>
      </c>
      <c r="AE244" s="33">
        <v>82727.88</v>
      </c>
      <c r="AF244" s="33">
        <v>85249.97</v>
      </c>
      <c r="AG244" s="33">
        <v>89332.66</v>
      </c>
      <c r="AH244" s="33">
        <v>93652.47</v>
      </c>
    </row>
    <row r="245" spans="1:34" ht="14.5" x14ac:dyDescent="0.35">
      <c r="A245" s="8" t="str">
        <f t="shared" si="3"/>
        <v>BIP je Einwohner zu KaufkraftparitätenItalien</v>
      </c>
      <c r="B245" s="8">
        <v>245</v>
      </c>
      <c r="C245" s="32" t="s">
        <v>206</v>
      </c>
      <c r="D245" s="32" t="s">
        <v>3</v>
      </c>
      <c r="E245" s="32" t="s">
        <v>73</v>
      </c>
      <c r="F245" s="32" t="s">
        <v>344</v>
      </c>
      <c r="G245" s="32" t="s">
        <v>32</v>
      </c>
      <c r="H245" s="32" t="s">
        <v>375</v>
      </c>
      <c r="I245" s="33">
        <v>22487.760000000002</v>
      </c>
      <c r="J245" s="33">
        <v>23204.05</v>
      </c>
      <c r="K245" s="33">
        <v>23539.899999999998</v>
      </c>
      <c r="L245" s="33">
        <v>23933.200000000001</v>
      </c>
      <c r="M245" s="33">
        <v>24085.439999999999</v>
      </c>
      <c r="N245" s="33">
        <v>24589</v>
      </c>
      <c r="O245" s="33">
        <v>25681.29</v>
      </c>
      <c r="P245" s="33">
        <v>26809.09</v>
      </c>
      <c r="Q245" s="33">
        <v>27382.93</v>
      </c>
      <c r="R245" s="33">
        <v>25923.97</v>
      </c>
      <c r="S245" s="33">
        <v>26364.87</v>
      </c>
      <c r="T245" s="33">
        <v>26974.350000000002</v>
      </c>
      <c r="U245" s="33">
        <v>26648.5</v>
      </c>
      <c r="V245" s="33">
        <v>26171.96</v>
      </c>
      <c r="W245" s="33">
        <v>26138.839999999997</v>
      </c>
      <c r="X245" s="33">
        <v>26746.48</v>
      </c>
      <c r="Y245" s="33">
        <v>27968.5</v>
      </c>
      <c r="Z245" s="33">
        <v>28812.87</v>
      </c>
      <c r="AA245" s="33">
        <v>29447.25</v>
      </c>
      <c r="AB245" s="33">
        <v>30217.67</v>
      </c>
      <c r="AC245" s="33">
        <v>28266.44</v>
      </c>
      <c r="AD245" s="33">
        <v>31557.57</v>
      </c>
      <c r="AE245" s="33">
        <v>34356.380000000005</v>
      </c>
      <c r="AF245" s="33">
        <v>36629.530000000006</v>
      </c>
      <c r="AG245" s="33">
        <v>38083.31</v>
      </c>
      <c r="AH245" s="33">
        <v>39535.99</v>
      </c>
    </row>
    <row r="246" spans="1:34" ht="14.5" x14ac:dyDescent="0.35">
      <c r="A246" s="8" t="str">
        <f t="shared" si="3"/>
        <v>BIP je Einwohner zu KaufkraftparitätenKroatien</v>
      </c>
      <c r="B246" s="8">
        <v>246</v>
      </c>
      <c r="C246" s="32" t="s">
        <v>206</v>
      </c>
      <c r="D246" s="32" t="s">
        <v>27</v>
      </c>
      <c r="E246" s="32" t="s">
        <v>73</v>
      </c>
      <c r="F246" s="32" t="s">
        <v>344</v>
      </c>
      <c r="G246" s="32" t="s">
        <v>32</v>
      </c>
      <c r="H246" s="32" t="s">
        <v>375</v>
      </c>
      <c r="I246" s="33">
        <v>8861.4</v>
      </c>
      <c r="J246" s="33">
        <v>9640.91</v>
      </c>
      <c r="K246" s="33">
        <v>10462.36</v>
      </c>
      <c r="L246" s="33">
        <v>11238.64</v>
      </c>
      <c r="M246" s="33">
        <v>11994.400000000001</v>
      </c>
      <c r="N246" s="33">
        <v>12651.109999999999</v>
      </c>
      <c r="O246" s="33">
        <v>14013.66</v>
      </c>
      <c r="P246" s="33">
        <v>15444.449999999999</v>
      </c>
      <c r="Q246" s="33">
        <v>16314.509999999998</v>
      </c>
      <c r="R246" s="33">
        <v>15302.71</v>
      </c>
      <c r="S246" s="33">
        <v>15200.92</v>
      </c>
      <c r="T246" s="33">
        <v>15742.48</v>
      </c>
      <c r="U246" s="33">
        <v>15876.47</v>
      </c>
      <c r="V246" s="33">
        <v>16011.980000000001</v>
      </c>
      <c r="W246" s="33">
        <v>16067.4</v>
      </c>
      <c r="X246" s="33">
        <v>16797.670000000002</v>
      </c>
      <c r="Y246" s="33">
        <v>17593.98</v>
      </c>
      <c r="Z246" s="33">
        <v>18703.54</v>
      </c>
      <c r="AA246" s="33">
        <v>19636.43</v>
      </c>
      <c r="AB246" s="33">
        <v>20879</v>
      </c>
      <c r="AC246" s="33">
        <v>19496.759999999998</v>
      </c>
      <c r="AD246" s="33">
        <v>22643.57</v>
      </c>
      <c r="AE246" s="33">
        <v>26143.100000000002</v>
      </c>
      <c r="AF246" s="33">
        <v>28464.829999999998</v>
      </c>
      <c r="AG246" s="33">
        <v>30211.439999999999</v>
      </c>
      <c r="AH246" s="33">
        <v>32025.87</v>
      </c>
    </row>
    <row r="247" spans="1:34" ht="14.5" x14ac:dyDescent="0.35">
      <c r="A247" s="8" t="str">
        <f t="shared" si="3"/>
        <v>BIP je Einwohner zu KaufkraftparitätenLettland</v>
      </c>
      <c r="B247" s="8">
        <v>247</v>
      </c>
      <c r="C247" s="32" t="s">
        <v>206</v>
      </c>
      <c r="D247" s="32" t="s">
        <v>19</v>
      </c>
      <c r="E247" s="32" t="s">
        <v>73</v>
      </c>
      <c r="F247" s="32" t="s">
        <v>344</v>
      </c>
      <c r="G247" s="32" t="s">
        <v>32</v>
      </c>
      <c r="H247" s="32" t="s">
        <v>375</v>
      </c>
      <c r="I247" s="33">
        <v>6677.86</v>
      </c>
      <c r="J247" s="33">
        <v>7485.37</v>
      </c>
      <c r="K247" s="33">
        <v>8261.8799999999992</v>
      </c>
      <c r="L247" s="33">
        <v>9079.94</v>
      </c>
      <c r="M247" s="33">
        <v>10031.719999999999</v>
      </c>
      <c r="N247" s="33">
        <v>11393.7</v>
      </c>
      <c r="O247" s="33">
        <v>12603.45</v>
      </c>
      <c r="P247" s="33">
        <v>14393.37</v>
      </c>
      <c r="Q247" s="33">
        <v>15183.619999999999</v>
      </c>
      <c r="R247" s="33">
        <v>12851.31</v>
      </c>
      <c r="S247" s="33">
        <v>13401.36</v>
      </c>
      <c r="T247" s="33">
        <v>14347.720000000001</v>
      </c>
      <c r="U247" s="33">
        <v>15725.199999999999</v>
      </c>
      <c r="V247" s="33">
        <v>16335.599999999999</v>
      </c>
      <c r="W247" s="33">
        <v>17062.47</v>
      </c>
      <c r="X247" s="33">
        <v>17954.11</v>
      </c>
      <c r="Y247" s="33">
        <v>18562.059999999998</v>
      </c>
      <c r="Z247" s="33">
        <v>19704.54</v>
      </c>
      <c r="AA247" s="33">
        <v>20947.079999999998</v>
      </c>
      <c r="AB247" s="33">
        <v>21657.32</v>
      </c>
      <c r="AC247" s="33">
        <v>21493.13</v>
      </c>
      <c r="AD247" s="33">
        <v>23073.45</v>
      </c>
      <c r="AE247" s="33">
        <v>25818.32</v>
      </c>
      <c r="AF247" s="33">
        <v>27176.52</v>
      </c>
      <c r="AG247" s="33">
        <v>28731.190000000002</v>
      </c>
      <c r="AH247" s="33">
        <v>30369.620000000003</v>
      </c>
    </row>
    <row r="248" spans="1:34" ht="14.5" x14ac:dyDescent="0.35">
      <c r="A248" s="8" t="str">
        <f t="shared" si="3"/>
        <v>BIP je Einwohner zu KaufkraftparitätenLitauen</v>
      </c>
      <c r="B248" s="8">
        <v>248</v>
      </c>
      <c r="C248" s="32" t="s">
        <v>206</v>
      </c>
      <c r="D248" s="32" t="s">
        <v>20</v>
      </c>
      <c r="E248" s="32" t="s">
        <v>73</v>
      </c>
      <c r="F248" s="32" t="s">
        <v>344</v>
      </c>
      <c r="G248" s="32" t="s">
        <v>32</v>
      </c>
      <c r="H248" s="32" t="s">
        <v>375</v>
      </c>
      <c r="I248" s="33">
        <v>7015.65</v>
      </c>
      <c r="J248" s="33">
        <v>7811.15</v>
      </c>
      <c r="K248" s="33">
        <v>8590.0700000000015</v>
      </c>
      <c r="L248" s="33">
        <v>9906.9500000000007</v>
      </c>
      <c r="M248" s="33">
        <v>10645.35</v>
      </c>
      <c r="N248" s="33">
        <v>11882.199999999999</v>
      </c>
      <c r="O248" s="33">
        <v>13101.54</v>
      </c>
      <c r="P248" s="33">
        <v>15075.41</v>
      </c>
      <c r="Q248" s="33">
        <v>16077.089999999998</v>
      </c>
      <c r="R248" s="33">
        <v>13678.43</v>
      </c>
      <c r="S248" s="33">
        <v>15208.21</v>
      </c>
      <c r="T248" s="33">
        <v>17050.97</v>
      </c>
      <c r="U248" s="33">
        <v>18240.22</v>
      </c>
      <c r="V248" s="33">
        <v>19282.96</v>
      </c>
      <c r="W248" s="33">
        <v>20197.079999999998</v>
      </c>
      <c r="X248" s="33">
        <v>20728.179999999997</v>
      </c>
      <c r="Y248" s="33">
        <v>21479.769999999997</v>
      </c>
      <c r="Z248" s="33">
        <v>23188.28</v>
      </c>
      <c r="AA248" s="33">
        <v>24666.12</v>
      </c>
      <c r="AB248" s="33">
        <v>26386.19</v>
      </c>
      <c r="AC248" s="33">
        <v>26341.629999999997</v>
      </c>
      <c r="AD248" s="33">
        <v>29130.55</v>
      </c>
      <c r="AE248" s="33">
        <v>31791.350000000002</v>
      </c>
      <c r="AF248" s="33">
        <v>32855.490000000005</v>
      </c>
      <c r="AG248" s="33">
        <v>34588.85</v>
      </c>
      <c r="AH248" s="33">
        <v>36781.21</v>
      </c>
    </row>
    <row r="249" spans="1:34" ht="14.5" x14ac:dyDescent="0.35">
      <c r="A249" s="8" t="str">
        <f t="shared" si="3"/>
        <v>BIP je Einwohner zu KaufkraftparitätenLuxemburg</v>
      </c>
      <c r="B249" s="8">
        <v>249</v>
      </c>
      <c r="C249" s="32" t="s">
        <v>206</v>
      </c>
      <c r="D249" s="32" t="s">
        <v>10</v>
      </c>
      <c r="E249" s="32" t="s">
        <v>73</v>
      </c>
      <c r="F249" s="32" t="s">
        <v>344</v>
      </c>
      <c r="G249" s="32" t="s">
        <v>32</v>
      </c>
      <c r="H249" s="32" t="s">
        <v>375</v>
      </c>
      <c r="I249" s="33">
        <v>45783.299999999996</v>
      </c>
      <c r="J249" s="33">
        <v>46459.899999999994</v>
      </c>
      <c r="K249" s="33">
        <v>48008.4</v>
      </c>
      <c r="L249" s="33">
        <v>49418.5</v>
      </c>
      <c r="M249" s="33">
        <v>52850.5</v>
      </c>
      <c r="N249" s="33">
        <v>56324.9</v>
      </c>
      <c r="O249" s="33">
        <v>62691.8</v>
      </c>
      <c r="P249" s="33">
        <v>67194.100000000006</v>
      </c>
      <c r="Q249" s="33">
        <v>70582.5</v>
      </c>
      <c r="R249" s="33">
        <v>65591.8</v>
      </c>
      <c r="S249" s="33">
        <v>68382.599999999991</v>
      </c>
      <c r="T249" s="33">
        <v>70390.7</v>
      </c>
      <c r="U249" s="33">
        <v>71352.099999999991</v>
      </c>
      <c r="V249" s="33">
        <v>72831.400000000009</v>
      </c>
      <c r="W249" s="33">
        <v>75452</v>
      </c>
      <c r="X249" s="33">
        <v>77551.3</v>
      </c>
      <c r="Y249" s="33">
        <v>78540</v>
      </c>
      <c r="Z249" s="33">
        <v>78952.399999999994</v>
      </c>
      <c r="AA249" s="33">
        <v>78994.899999999994</v>
      </c>
      <c r="AB249" s="33">
        <v>78944.599999999991</v>
      </c>
      <c r="AC249" s="33">
        <v>78303.700000000012</v>
      </c>
      <c r="AD249" s="33">
        <v>87283.199999999997</v>
      </c>
      <c r="AE249" s="33">
        <v>91492.800000000003</v>
      </c>
      <c r="AF249" s="33">
        <v>94680.599999999991</v>
      </c>
      <c r="AG249" s="33">
        <v>97297</v>
      </c>
      <c r="AH249" s="33">
        <v>100081.90000000001</v>
      </c>
    </row>
    <row r="250" spans="1:34" ht="14.5" x14ac:dyDescent="0.35">
      <c r="A250" s="8" t="str">
        <f t="shared" si="3"/>
        <v>BIP je Einwohner zu KaufkraftparitätenMalta</v>
      </c>
      <c r="B250" s="8">
        <v>250</v>
      </c>
      <c r="C250" s="32" t="s">
        <v>206</v>
      </c>
      <c r="D250" s="32" t="s">
        <v>16</v>
      </c>
      <c r="E250" s="32" t="s">
        <v>73</v>
      </c>
      <c r="F250" s="32" t="s">
        <v>344</v>
      </c>
      <c r="G250" s="32" t="s">
        <v>32</v>
      </c>
      <c r="H250" s="32" t="s">
        <v>375</v>
      </c>
      <c r="I250" s="33">
        <v>15252.029999999999</v>
      </c>
      <c r="J250" s="33">
        <v>15320.32</v>
      </c>
      <c r="K250" s="33">
        <v>16065.789999999999</v>
      </c>
      <c r="L250" s="33">
        <v>17182.55</v>
      </c>
      <c r="M250" s="33">
        <v>17606.47</v>
      </c>
      <c r="N250" s="33">
        <v>18267.5</v>
      </c>
      <c r="O250" s="33">
        <v>18538.350000000002</v>
      </c>
      <c r="P250" s="33">
        <v>19783.760000000002</v>
      </c>
      <c r="Q250" s="33">
        <v>20579.04</v>
      </c>
      <c r="R250" s="33">
        <v>20122.21</v>
      </c>
      <c r="S250" s="33">
        <v>21737.82</v>
      </c>
      <c r="T250" s="33">
        <v>21587.200000000001</v>
      </c>
      <c r="U250" s="33">
        <v>22329.13</v>
      </c>
      <c r="V250" s="33">
        <v>23299.920000000002</v>
      </c>
      <c r="W250" s="33">
        <v>24592.89</v>
      </c>
      <c r="X250" s="33">
        <v>26907.95</v>
      </c>
      <c r="Y250" s="33">
        <v>27559.599999999999</v>
      </c>
      <c r="Z250" s="33">
        <v>29840.09</v>
      </c>
      <c r="AA250" s="33">
        <v>31067.93</v>
      </c>
      <c r="AB250" s="33">
        <v>32658.51</v>
      </c>
      <c r="AC250" s="33">
        <v>29801.739999999998</v>
      </c>
      <c r="AD250" s="33">
        <v>33770.400000000001</v>
      </c>
      <c r="AE250" s="33">
        <v>36619.379999999997</v>
      </c>
      <c r="AF250" s="33">
        <v>39311.78</v>
      </c>
      <c r="AG250" s="33">
        <v>41213.5</v>
      </c>
      <c r="AH250" s="33">
        <v>43042.69</v>
      </c>
    </row>
    <row r="251" spans="1:34" ht="14.5" x14ac:dyDescent="0.35">
      <c r="A251" s="8" t="str">
        <f t="shared" si="3"/>
        <v>BIP je Einwohner zu KaufkraftparitätenNiederlande</v>
      </c>
      <c r="B251" s="8">
        <v>251</v>
      </c>
      <c r="C251" s="32" t="s">
        <v>206</v>
      </c>
      <c r="D251" s="32" t="s">
        <v>1</v>
      </c>
      <c r="E251" s="32" t="s">
        <v>73</v>
      </c>
      <c r="F251" s="32" t="s">
        <v>344</v>
      </c>
      <c r="G251" s="32" t="s">
        <v>32</v>
      </c>
      <c r="H251" s="32" t="s">
        <v>375</v>
      </c>
      <c r="I251" s="33">
        <v>26472.61</v>
      </c>
      <c r="J251" s="33">
        <v>27466.92</v>
      </c>
      <c r="K251" s="33">
        <v>28233.039999999997</v>
      </c>
      <c r="L251" s="33">
        <v>28035.620000000003</v>
      </c>
      <c r="M251" s="33">
        <v>29254.87</v>
      </c>
      <c r="N251" s="33">
        <v>30809.69</v>
      </c>
      <c r="O251" s="33">
        <v>32598.32</v>
      </c>
      <c r="P251" s="33">
        <v>34689.799999999996</v>
      </c>
      <c r="Q251" s="33">
        <v>36015.760000000002</v>
      </c>
      <c r="R251" s="33">
        <v>33642.130000000005</v>
      </c>
      <c r="S251" s="33">
        <v>34087.719999999994</v>
      </c>
      <c r="T251" s="33">
        <v>34720.170000000006</v>
      </c>
      <c r="U251" s="33">
        <v>34903.730000000003</v>
      </c>
      <c r="V251" s="33">
        <v>35534.840000000004</v>
      </c>
      <c r="W251" s="33">
        <v>35280.839999999997</v>
      </c>
      <c r="X251" s="33">
        <v>36150.81</v>
      </c>
      <c r="Y251" s="33">
        <v>36318.950000000004</v>
      </c>
      <c r="Z251" s="33">
        <v>37836.449999999997</v>
      </c>
      <c r="AA251" s="33">
        <v>39210.06</v>
      </c>
      <c r="AB251" s="33">
        <v>39724.07</v>
      </c>
      <c r="AC251" s="33">
        <v>39187.1</v>
      </c>
      <c r="AD251" s="33">
        <v>42761.850000000006</v>
      </c>
      <c r="AE251" s="33">
        <v>46106.29</v>
      </c>
      <c r="AF251" s="33">
        <v>48639.65</v>
      </c>
      <c r="AG251" s="33">
        <v>50350.920000000006</v>
      </c>
      <c r="AH251" s="33">
        <v>52174.58</v>
      </c>
    </row>
    <row r="252" spans="1:34" ht="14.5" x14ac:dyDescent="0.35">
      <c r="A252" s="8" t="str">
        <f t="shared" si="3"/>
        <v>BIP je Einwohner zu KaufkraftparitätenÖsterreich</v>
      </c>
      <c r="B252" s="8">
        <v>252</v>
      </c>
      <c r="C252" s="32" t="s">
        <v>206</v>
      </c>
      <c r="D252" s="32" t="s">
        <v>56</v>
      </c>
      <c r="E252" s="32" t="s">
        <v>73</v>
      </c>
      <c r="F252" s="32" t="s">
        <v>344</v>
      </c>
      <c r="G252" s="32" t="s">
        <v>32</v>
      </c>
      <c r="H252" s="32" t="s">
        <v>375</v>
      </c>
      <c r="I252" s="33">
        <v>24401.11</v>
      </c>
      <c r="J252" s="33">
        <v>24588.14</v>
      </c>
      <c r="K252" s="33">
        <v>25553.74</v>
      </c>
      <c r="L252" s="33">
        <v>26399.149999999998</v>
      </c>
      <c r="M252" s="33">
        <v>27600.43</v>
      </c>
      <c r="N252" s="33">
        <v>28680.03</v>
      </c>
      <c r="O252" s="33">
        <v>29936.68</v>
      </c>
      <c r="P252" s="33">
        <v>31131.920000000002</v>
      </c>
      <c r="Q252" s="33">
        <v>32056.379999999997</v>
      </c>
      <c r="R252" s="33">
        <v>30900.82</v>
      </c>
      <c r="S252" s="33">
        <v>31799.260000000002</v>
      </c>
      <c r="T252" s="33">
        <v>33132.97</v>
      </c>
      <c r="U252" s="33">
        <v>34317.120000000003</v>
      </c>
      <c r="V252" s="33">
        <v>34592.230000000003</v>
      </c>
      <c r="W252" s="33">
        <v>34980.229999999996</v>
      </c>
      <c r="X252" s="33">
        <v>35901.82</v>
      </c>
      <c r="Y252" s="33">
        <v>36579.599999999999</v>
      </c>
      <c r="Z252" s="33">
        <v>37217.56</v>
      </c>
      <c r="AA252" s="33">
        <v>38620.61</v>
      </c>
      <c r="AB252" s="33">
        <v>39399.54</v>
      </c>
      <c r="AC252" s="33">
        <v>37493.58</v>
      </c>
      <c r="AD252" s="33">
        <v>39690.699999999997</v>
      </c>
      <c r="AE252" s="33">
        <v>44109.279999999999</v>
      </c>
      <c r="AF252" s="33">
        <v>46355.98</v>
      </c>
      <c r="AG252" s="33">
        <v>48136.539999999994</v>
      </c>
      <c r="AH252" s="33">
        <v>49849.73</v>
      </c>
    </row>
    <row r="253" spans="1:34" ht="14.5" x14ac:dyDescent="0.35">
      <c r="A253" s="8" t="str">
        <f t="shared" si="3"/>
        <v>BIP je Einwohner zu KaufkraftparitätenPolen</v>
      </c>
      <c r="B253" s="8">
        <v>253</v>
      </c>
      <c r="C253" s="32" t="s">
        <v>206</v>
      </c>
      <c r="D253" s="32" t="s">
        <v>21</v>
      </c>
      <c r="E253" s="32" t="s">
        <v>73</v>
      </c>
      <c r="F253" s="32" t="s">
        <v>344</v>
      </c>
      <c r="G253" s="32" t="s">
        <v>32</v>
      </c>
      <c r="H253" s="32" t="s">
        <v>375</v>
      </c>
      <c r="I253" s="33">
        <v>8865.42</v>
      </c>
      <c r="J253" s="33">
        <v>9204.2300000000014</v>
      </c>
      <c r="K253" s="33">
        <v>9674.4599999999991</v>
      </c>
      <c r="L253" s="33">
        <v>10090.719999999999</v>
      </c>
      <c r="M253" s="33">
        <v>10910.09</v>
      </c>
      <c r="N253" s="33">
        <v>11380.83</v>
      </c>
      <c r="O253" s="33">
        <v>12046.12</v>
      </c>
      <c r="P253" s="33">
        <v>13267.59</v>
      </c>
      <c r="Q253" s="33">
        <v>14204.869999999999</v>
      </c>
      <c r="R253" s="33">
        <v>14401.42</v>
      </c>
      <c r="S253" s="33">
        <v>15614.42</v>
      </c>
      <c r="T253" s="33">
        <v>16679.46</v>
      </c>
      <c r="U253" s="33">
        <v>17204.419999999998</v>
      </c>
      <c r="V253" s="33">
        <v>17339.32</v>
      </c>
      <c r="W253" s="33">
        <v>17919.18</v>
      </c>
      <c r="X253" s="33">
        <v>19047.05</v>
      </c>
      <c r="Y253" s="33">
        <v>19330.570000000003</v>
      </c>
      <c r="Z253" s="33">
        <v>20336.27</v>
      </c>
      <c r="AA253" s="33">
        <v>21469.41</v>
      </c>
      <c r="AB253" s="33">
        <v>22823.609999999997</v>
      </c>
      <c r="AC253" s="33">
        <v>22859.95</v>
      </c>
      <c r="AD253" s="33">
        <v>25081.969999999998</v>
      </c>
      <c r="AE253" s="33">
        <v>27953.13</v>
      </c>
      <c r="AF253" s="33">
        <v>29144.670000000002</v>
      </c>
      <c r="AG253" s="33">
        <v>30885.940000000002</v>
      </c>
      <c r="AH253" s="33">
        <v>32811.700000000004</v>
      </c>
    </row>
    <row r="254" spans="1:34" ht="14.5" x14ac:dyDescent="0.35">
      <c r="A254" s="8" t="str">
        <f t="shared" si="3"/>
        <v>BIP je Einwohner zu KaufkraftparitätenPortugal</v>
      </c>
      <c r="B254" s="8">
        <v>254</v>
      </c>
      <c r="C254" s="32" t="s">
        <v>206</v>
      </c>
      <c r="D254" s="32" t="s">
        <v>7</v>
      </c>
      <c r="E254" s="32" t="s">
        <v>73</v>
      </c>
      <c r="F254" s="32" t="s">
        <v>344</v>
      </c>
      <c r="G254" s="32" t="s">
        <v>32</v>
      </c>
      <c r="H254" s="32" t="s">
        <v>375</v>
      </c>
      <c r="I254" s="33">
        <v>15679.92</v>
      </c>
      <c r="J254" s="33">
        <v>16162.79</v>
      </c>
      <c r="K254" s="33">
        <v>16684.509999999998</v>
      </c>
      <c r="L254" s="33">
        <v>17117.719999999998</v>
      </c>
      <c r="M254" s="33">
        <v>17546.47</v>
      </c>
      <c r="N254" s="33">
        <v>18608.830000000002</v>
      </c>
      <c r="O254" s="33">
        <v>19618.02</v>
      </c>
      <c r="P254" s="33">
        <v>20316.510000000002</v>
      </c>
      <c r="Q254" s="33">
        <v>20689.45</v>
      </c>
      <c r="R254" s="33">
        <v>19977.03</v>
      </c>
      <c r="S254" s="33">
        <v>20630.37</v>
      </c>
      <c r="T254" s="33">
        <v>19945.309999999998</v>
      </c>
      <c r="U254" s="33">
        <v>19520.830000000002</v>
      </c>
      <c r="V254" s="33">
        <v>20159.310000000001</v>
      </c>
      <c r="W254" s="33">
        <v>20596.920000000002</v>
      </c>
      <c r="X254" s="33">
        <v>21322.26</v>
      </c>
      <c r="Y254" s="33">
        <v>21953.79</v>
      </c>
      <c r="Z254" s="33">
        <v>22695.65</v>
      </c>
      <c r="AA254" s="33">
        <v>23684.3</v>
      </c>
      <c r="AB254" s="33">
        <v>24609.200000000001</v>
      </c>
      <c r="AC254" s="33">
        <v>22898.45</v>
      </c>
      <c r="AD254" s="33">
        <v>24515.200000000001</v>
      </c>
      <c r="AE254" s="33">
        <v>27531.16</v>
      </c>
      <c r="AF254" s="33">
        <v>29784.880000000001</v>
      </c>
      <c r="AG254" s="33">
        <v>31054.960000000003</v>
      </c>
      <c r="AH254" s="33">
        <v>32361.020000000004</v>
      </c>
    </row>
    <row r="255" spans="1:34" ht="14.5" x14ac:dyDescent="0.35">
      <c r="A255" s="8" t="str">
        <f t="shared" si="3"/>
        <v>BIP je Einwohner zu KaufkraftparitätenRumänien</v>
      </c>
      <c r="B255" s="8">
        <v>255</v>
      </c>
      <c r="C255" s="32" t="s">
        <v>206</v>
      </c>
      <c r="D255" s="32" t="s">
        <v>100</v>
      </c>
      <c r="E255" s="32" t="s">
        <v>73</v>
      </c>
      <c r="F255" s="32" t="s">
        <v>344</v>
      </c>
      <c r="G255" s="32" t="s">
        <v>32</v>
      </c>
      <c r="H255" s="32" t="s">
        <v>375</v>
      </c>
      <c r="I255" s="33">
        <v>4859.41</v>
      </c>
      <c r="J255" s="33">
        <v>5329.61</v>
      </c>
      <c r="K255" s="33">
        <v>5885.13</v>
      </c>
      <c r="L255" s="33">
        <v>6206.33</v>
      </c>
      <c r="M255" s="33">
        <v>7344.7</v>
      </c>
      <c r="N255" s="33">
        <v>7862.79</v>
      </c>
      <c r="O255" s="33">
        <v>9185.31</v>
      </c>
      <c r="P255" s="33">
        <v>10816.41</v>
      </c>
      <c r="Q255" s="33">
        <v>13020.98</v>
      </c>
      <c r="R255" s="33">
        <v>12557.37</v>
      </c>
      <c r="S255" s="33">
        <v>13134.16</v>
      </c>
      <c r="T255" s="33">
        <v>14009.539999999999</v>
      </c>
      <c r="U255" s="33">
        <v>14624.75</v>
      </c>
      <c r="V255" s="33">
        <v>14195.970000000001</v>
      </c>
      <c r="W255" s="33">
        <v>14779.59</v>
      </c>
      <c r="X255" s="33">
        <v>15539.970000000001</v>
      </c>
      <c r="Y255" s="33">
        <v>16600.100000000002</v>
      </c>
      <c r="Z255" s="33">
        <v>18501.149999999998</v>
      </c>
      <c r="AA255" s="33">
        <v>20039.3</v>
      </c>
      <c r="AB255" s="33">
        <v>21791.260000000002</v>
      </c>
      <c r="AC255" s="33">
        <v>21802.66</v>
      </c>
      <c r="AD255" s="33">
        <v>24081.140000000003</v>
      </c>
      <c r="AE255" s="33">
        <v>27070.699999999997</v>
      </c>
      <c r="AF255" s="33">
        <v>29399.29</v>
      </c>
      <c r="AG255" s="33">
        <v>31313.739999999998</v>
      </c>
      <c r="AH255" s="33">
        <v>33295.46</v>
      </c>
    </row>
    <row r="256" spans="1:34" ht="14.5" x14ac:dyDescent="0.35">
      <c r="A256" s="8" t="str">
        <f t="shared" si="3"/>
        <v>BIP je Einwohner zu KaufkraftparitätenSchweden</v>
      </c>
      <c r="B256" s="8">
        <v>256</v>
      </c>
      <c r="C256" s="32" t="s">
        <v>206</v>
      </c>
      <c r="D256" s="32" t="s">
        <v>13</v>
      </c>
      <c r="E256" s="32" t="s">
        <v>73</v>
      </c>
      <c r="F256" s="32" t="s">
        <v>344</v>
      </c>
      <c r="G256" s="32" t="s">
        <v>32</v>
      </c>
      <c r="H256" s="32" t="s">
        <v>375</v>
      </c>
      <c r="I256" s="33">
        <v>24602.38</v>
      </c>
      <c r="J256" s="33">
        <v>24773.969999999998</v>
      </c>
      <c r="K256" s="33">
        <v>25347.39</v>
      </c>
      <c r="L256" s="33">
        <v>26118.52</v>
      </c>
      <c r="M256" s="33">
        <v>27661.200000000001</v>
      </c>
      <c r="N256" s="33">
        <v>28041.27</v>
      </c>
      <c r="O256" s="33">
        <v>29988.230000000003</v>
      </c>
      <c r="P256" s="33">
        <v>32295.17</v>
      </c>
      <c r="Q256" s="33">
        <v>32709.75</v>
      </c>
      <c r="R256" s="33">
        <v>30411.760000000002</v>
      </c>
      <c r="S256" s="33">
        <v>31952.86</v>
      </c>
      <c r="T256" s="33">
        <v>33236.92</v>
      </c>
      <c r="U256" s="33">
        <v>33545.51</v>
      </c>
      <c r="V256" s="33">
        <v>33420.06</v>
      </c>
      <c r="W256" s="33">
        <v>33812.86</v>
      </c>
      <c r="X256" s="33">
        <v>35298.800000000003</v>
      </c>
      <c r="Y256" s="33">
        <v>35027.42</v>
      </c>
      <c r="Z256" s="33">
        <v>35678.620000000003</v>
      </c>
      <c r="AA256" s="33">
        <v>36291.81</v>
      </c>
      <c r="AB256" s="33">
        <v>37214.29</v>
      </c>
      <c r="AC256" s="33">
        <v>36776.159999999996</v>
      </c>
      <c r="AD256" s="33">
        <v>40048.44</v>
      </c>
      <c r="AE256" s="33">
        <v>42394.43</v>
      </c>
      <c r="AF256" s="33">
        <v>44449.54</v>
      </c>
      <c r="AG256" s="33">
        <v>45450.51</v>
      </c>
      <c r="AH256" s="33">
        <v>46929.740000000005</v>
      </c>
    </row>
    <row r="257" spans="1:34" ht="14.5" x14ac:dyDescent="0.35">
      <c r="A257" s="8" t="str">
        <f t="shared" si="3"/>
        <v>BIP je Einwohner zu KaufkraftparitätenSlowakei</v>
      </c>
      <c r="B257" s="8">
        <v>257</v>
      </c>
      <c r="C257" s="32" t="s">
        <v>206</v>
      </c>
      <c r="D257" s="32" t="s">
        <v>23</v>
      </c>
      <c r="E257" s="32" t="s">
        <v>73</v>
      </c>
      <c r="F257" s="32" t="s">
        <v>344</v>
      </c>
      <c r="G257" s="32" t="s">
        <v>32</v>
      </c>
      <c r="H257" s="32" t="s">
        <v>375</v>
      </c>
      <c r="I257" s="33">
        <v>9429</v>
      </c>
      <c r="J257" s="33">
        <v>10251.879999999999</v>
      </c>
      <c r="K257" s="33">
        <v>10907.23</v>
      </c>
      <c r="L257" s="33">
        <v>11629.09</v>
      </c>
      <c r="M257" s="33">
        <v>12416.02</v>
      </c>
      <c r="N257" s="33">
        <v>13589.16</v>
      </c>
      <c r="O257" s="33">
        <v>14983.21</v>
      </c>
      <c r="P257" s="33">
        <v>16687.169999999998</v>
      </c>
      <c r="Q257" s="33">
        <v>18317.73</v>
      </c>
      <c r="R257" s="33">
        <v>17325.420000000002</v>
      </c>
      <c r="S257" s="33">
        <v>19087.189999999999</v>
      </c>
      <c r="T257" s="33">
        <v>19565.88</v>
      </c>
      <c r="U257" s="33">
        <v>19936.23</v>
      </c>
      <c r="V257" s="33">
        <v>20220.73</v>
      </c>
      <c r="W257" s="33">
        <v>20802.78</v>
      </c>
      <c r="X257" s="33">
        <v>21610.78</v>
      </c>
      <c r="Y257" s="33">
        <v>20654.91</v>
      </c>
      <c r="Z257" s="33">
        <v>20705.46</v>
      </c>
      <c r="AA257" s="33">
        <v>21274.12</v>
      </c>
      <c r="AB257" s="33">
        <v>22075.759999999998</v>
      </c>
      <c r="AC257" s="33">
        <v>21560.210000000003</v>
      </c>
      <c r="AD257" s="33">
        <v>22907.75</v>
      </c>
      <c r="AE257" s="33">
        <v>24117.91</v>
      </c>
      <c r="AF257" s="33">
        <v>25750.36</v>
      </c>
      <c r="AG257" s="33">
        <v>26990.559999999998</v>
      </c>
      <c r="AH257" s="33">
        <v>28207.68</v>
      </c>
    </row>
    <row r="258" spans="1:34" ht="14.5" x14ac:dyDescent="0.35">
      <c r="A258" s="8" t="str">
        <f t="shared" si="3"/>
        <v>BIP je Einwohner zu KaufkraftparitätenSlowenien</v>
      </c>
      <c r="B258" s="8">
        <v>258</v>
      </c>
      <c r="C258" s="32" t="s">
        <v>206</v>
      </c>
      <c r="D258" s="32" t="s">
        <v>26</v>
      </c>
      <c r="E258" s="32" t="s">
        <v>73</v>
      </c>
      <c r="F258" s="32" t="s">
        <v>344</v>
      </c>
      <c r="G258" s="32" t="s">
        <v>32</v>
      </c>
      <c r="H258" s="32" t="s">
        <v>375</v>
      </c>
      <c r="I258" s="33">
        <v>14949.16</v>
      </c>
      <c r="J258" s="33">
        <v>15686.210000000001</v>
      </c>
      <c r="K258" s="33">
        <v>16585.940000000002</v>
      </c>
      <c r="L258" s="33">
        <v>17327.439999999999</v>
      </c>
      <c r="M258" s="33">
        <v>18592.41</v>
      </c>
      <c r="N258" s="33">
        <v>19528.64</v>
      </c>
      <c r="O258" s="33">
        <v>20432.810000000001</v>
      </c>
      <c r="P258" s="33">
        <v>21758.870000000003</v>
      </c>
      <c r="Q258" s="33">
        <v>22961.94</v>
      </c>
      <c r="R258" s="33">
        <v>20771.23</v>
      </c>
      <c r="S258" s="33">
        <v>21055.440000000002</v>
      </c>
      <c r="T258" s="33">
        <v>21556.14</v>
      </c>
      <c r="U258" s="33">
        <v>21448.07</v>
      </c>
      <c r="V258" s="33">
        <v>21634</v>
      </c>
      <c r="W258" s="33">
        <v>22123.59</v>
      </c>
      <c r="X258" s="33">
        <v>22739.13</v>
      </c>
      <c r="Y258" s="33">
        <v>23575.759999999998</v>
      </c>
      <c r="Z258" s="33">
        <v>25080.850000000002</v>
      </c>
      <c r="AA258" s="33">
        <v>26450.600000000002</v>
      </c>
      <c r="AB258" s="33">
        <v>27789.07</v>
      </c>
      <c r="AC258" s="33">
        <v>26782.95</v>
      </c>
      <c r="AD258" s="33">
        <v>29203.09</v>
      </c>
      <c r="AE258" s="33">
        <v>31466.86</v>
      </c>
      <c r="AF258" s="33">
        <v>33625.97</v>
      </c>
      <c r="AG258" s="33">
        <v>35230.93</v>
      </c>
      <c r="AH258" s="33">
        <v>37020.299999999996</v>
      </c>
    </row>
    <row r="259" spans="1:34" ht="14.5" x14ac:dyDescent="0.35">
      <c r="A259" s="8" t="str">
        <f t="shared" si="3"/>
        <v>BIP je Einwohner zu KaufkraftparitätenSpanien</v>
      </c>
      <c r="B259" s="8">
        <v>259</v>
      </c>
      <c r="C259" s="32" t="s">
        <v>206</v>
      </c>
      <c r="D259" s="32" t="s">
        <v>8</v>
      </c>
      <c r="E259" s="32" t="s">
        <v>73</v>
      </c>
      <c r="F259" s="32" t="s">
        <v>344</v>
      </c>
      <c r="G259" s="32" t="s">
        <v>32</v>
      </c>
      <c r="H259" s="32" t="s">
        <v>375</v>
      </c>
      <c r="I259" s="33">
        <v>17934.95</v>
      </c>
      <c r="J259" s="33">
        <v>19036.689999999999</v>
      </c>
      <c r="K259" s="33">
        <v>19979.009999999998</v>
      </c>
      <c r="L259" s="33">
        <v>20557.41</v>
      </c>
      <c r="M259" s="33">
        <v>21389.579999999998</v>
      </c>
      <c r="N259" s="33">
        <v>22601.25</v>
      </c>
      <c r="O259" s="33">
        <v>24436.94</v>
      </c>
      <c r="P259" s="33">
        <v>25629.84</v>
      </c>
      <c r="Q259" s="33">
        <v>25791.989999999998</v>
      </c>
      <c r="R259" s="33">
        <v>24227.93</v>
      </c>
      <c r="S259" s="33">
        <v>23983.170000000002</v>
      </c>
      <c r="T259" s="33">
        <v>23747.39</v>
      </c>
      <c r="U259" s="33">
        <v>23424.27</v>
      </c>
      <c r="V259" s="33">
        <v>23426.2</v>
      </c>
      <c r="W259" s="33">
        <v>24048.559999999998</v>
      </c>
      <c r="X259" s="33">
        <v>25121.25</v>
      </c>
      <c r="Y259" s="33">
        <v>25930.54</v>
      </c>
      <c r="Z259" s="33">
        <v>27198.95</v>
      </c>
      <c r="AA259" s="33">
        <v>27649.79</v>
      </c>
      <c r="AB259" s="33">
        <v>28460.04</v>
      </c>
      <c r="AC259" s="33">
        <v>24912.870000000003</v>
      </c>
      <c r="AD259" s="33">
        <v>27356.2</v>
      </c>
      <c r="AE259" s="33">
        <v>30249.199999999997</v>
      </c>
      <c r="AF259" s="33">
        <v>32555.129999999997</v>
      </c>
      <c r="AG259" s="33">
        <v>33823.129999999997</v>
      </c>
      <c r="AH259" s="33">
        <v>35085.050000000003</v>
      </c>
    </row>
    <row r="260" spans="1:34" ht="14.5" x14ac:dyDescent="0.35">
      <c r="A260" s="8" t="str">
        <f t="shared" ref="A260:A323" si="4">C260&amp;D260</f>
        <v>BIP je Einwohner zu KaufkraftparitätenTschechische Republik</v>
      </c>
      <c r="B260" s="8">
        <v>260</v>
      </c>
      <c r="C260" s="32" t="s">
        <v>206</v>
      </c>
      <c r="D260" s="32" t="s">
        <v>22</v>
      </c>
      <c r="E260" s="32" t="s">
        <v>73</v>
      </c>
      <c r="F260" s="32" t="s">
        <v>344</v>
      </c>
      <c r="G260" s="32" t="s">
        <v>32</v>
      </c>
      <c r="H260" s="32" t="s">
        <v>375</v>
      </c>
      <c r="I260" s="33">
        <v>13463.14</v>
      </c>
      <c r="J260" s="33">
        <v>14575.960000000001</v>
      </c>
      <c r="K260" s="33">
        <v>14954.32</v>
      </c>
      <c r="L260" s="33">
        <v>16027.71</v>
      </c>
      <c r="M260" s="33">
        <v>17084.219999999998</v>
      </c>
      <c r="N260" s="33">
        <v>18052.560000000001</v>
      </c>
      <c r="O260" s="33">
        <v>18963.400000000001</v>
      </c>
      <c r="P260" s="33">
        <v>20702.239999999998</v>
      </c>
      <c r="Q260" s="33">
        <v>21611.08</v>
      </c>
      <c r="R260" s="33">
        <v>20865.469999999998</v>
      </c>
      <c r="S260" s="33">
        <v>21013.61</v>
      </c>
      <c r="T260" s="33">
        <v>21607.109999999997</v>
      </c>
      <c r="U260" s="33">
        <v>21603.61</v>
      </c>
      <c r="V260" s="33">
        <v>22246.66</v>
      </c>
      <c r="W260" s="33">
        <v>23292.719999999998</v>
      </c>
      <c r="X260" s="33">
        <v>24376.400000000001</v>
      </c>
      <c r="Y260" s="33">
        <v>25074.92</v>
      </c>
      <c r="Z260" s="33">
        <v>26677.9</v>
      </c>
      <c r="AA260" s="33">
        <v>27907.879999999997</v>
      </c>
      <c r="AB260" s="33">
        <v>29177.63</v>
      </c>
      <c r="AC260" s="33">
        <v>28048.829999999998</v>
      </c>
      <c r="AD260" s="33">
        <v>29715.02</v>
      </c>
      <c r="AE260" s="33">
        <v>31961.62</v>
      </c>
      <c r="AF260" s="33">
        <v>33671.65</v>
      </c>
      <c r="AG260" s="33">
        <v>35085.979999999996</v>
      </c>
      <c r="AH260" s="33">
        <v>36972.959999999999</v>
      </c>
    </row>
    <row r="261" spans="1:34" ht="14.5" x14ac:dyDescent="0.35">
      <c r="A261" s="8" t="str">
        <f t="shared" si="4"/>
        <v>BIP je Einwohner zu KaufkraftparitätenUngarn</v>
      </c>
      <c r="B261" s="8">
        <v>261</v>
      </c>
      <c r="C261" s="32" t="s">
        <v>206</v>
      </c>
      <c r="D261" s="32" t="s">
        <v>24</v>
      </c>
      <c r="E261" s="32" t="s">
        <v>73</v>
      </c>
      <c r="F261" s="32" t="s">
        <v>344</v>
      </c>
      <c r="G261" s="32" t="s">
        <v>32</v>
      </c>
      <c r="H261" s="32" t="s">
        <v>375</v>
      </c>
      <c r="I261" s="33">
        <v>9845.86</v>
      </c>
      <c r="J261" s="33">
        <v>10933.529999999999</v>
      </c>
      <c r="K261" s="33">
        <v>11905.91</v>
      </c>
      <c r="L261" s="33">
        <v>12706.83</v>
      </c>
      <c r="M261" s="33">
        <v>13290.990000000002</v>
      </c>
      <c r="N261" s="33">
        <v>14009.33</v>
      </c>
      <c r="O261" s="33">
        <v>14611.58</v>
      </c>
      <c r="P261" s="33">
        <v>15075.17</v>
      </c>
      <c r="Q261" s="33">
        <v>16077.42</v>
      </c>
      <c r="R261" s="33">
        <v>15646.02</v>
      </c>
      <c r="S261" s="33">
        <v>16453.63</v>
      </c>
      <c r="T261" s="33">
        <v>17158.71</v>
      </c>
      <c r="U261" s="33">
        <v>17179.77</v>
      </c>
      <c r="V261" s="33">
        <v>17714.400000000001</v>
      </c>
      <c r="W261" s="33">
        <v>18410.72</v>
      </c>
      <c r="X261" s="33">
        <v>19264.88</v>
      </c>
      <c r="Y261" s="33">
        <v>19407.73</v>
      </c>
      <c r="Z261" s="33">
        <v>20258.46</v>
      </c>
      <c r="AA261" s="33">
        <v>21636.66</v>
      </c>
      <c r="AB261" s="33">
        <v>22858.38</v>
      </c>
      <c r="AC261" s="33">
        <v>22383.769999999997</v>
      </c>
      <c r="AD261" s="33">
        <v>24359.18</v>
      </c>
      <c r="AE261" s="33">
        <v>27044.73</v>
      </c>
      <c r="AF261" s="33">
        <v>28683.170000000002</v>
      </c>
      <c r="AG261" s="33">
        <v>30331.64</v>
      </c>
      <c r="AH261" s="33">
        <v>32283.74</v>
      </c>
    </row>
    <row r="262" spans="1:34" ht="14.5" x14ac:dyDescent="0.35">
      <c r="A262" s="8" t="str">
        <f t="shared" si="4"/>
        <v>BIP je Einwohner zu KaufkraftparitätenVereinigtes Königreich Großbritannien und Nordirland</v>
      </c>
      <c r="B262" s="8">
        <v>262</v>
      </c>
      <c r="C262" s="32" t="s">
        <v>206</v>
      </c>
      <c r="D262" s="32" t="s">
        <v>57</v>
      </c>
      <c r="E262" s="32" t="s">
        <v>73</v>
      </c>
      <c r="F262" s="32" t="s">
        <v>344</v>
      </c>
      <c r="G262" s="32" t="s">
        <v>32</v>
      </c>
      <c r="H262" s="32" t="s">
        <v>375</v>
      </c>
      <c r="I262" s="33">
        <v>22036.65</v>
      </c>
      <c r="J262" s="33">
        <v>23104.31</v>
      </c>
      <c r="K262" s="33">
        <v>23843.530000000002</v>
      </c>
      <c r="L262" s="33">
        <v>24892.33</v>
      </c>
      <c r="M262" s="33">
        <v>26203.72</v>
      </c>
      <c r="N262" s="33">
        <v>26792.69</v>
      </c>
      <c r="O262" s="33">
        <v>27616.720000000001</v>
      </c>
      <c r="P262" s="33">
        <v>28041.219999999998</v>
      </c>
      <c r="Q262" s="33">
        <v>28501.82</v>
      </c>
      <c r="R262" s="33">
        <v>26450.7</v>
      </c>
      <c r="S262" s="33">
        <v>27619.69</v>
      </c>
      <c r="T262" s="33">
        <v>27723.5</v>
      </c>
      <c r="U262" s="33">
        <v>28308.81</v>
      </c>
      <c r="V262" s="33">
        <v>28842.13</v>
      </c>
      <c r="W262" s="33">
        <v>29582.719999999998</v>
      </c>
      <c r="X262" s="33">
        <v>30552.57</v>
      </c>
      <c r="Y262" s="33">
        <v>30601.26</v>
      </c>
      <c r="Z262" s="33">
        <v>31635.59</v>
      </c>
      <c r="AA262" s="33">
        <v>31942.81</v>
      </c>
      <c r="AB262" s="33">
        <v>32474.620000000003</v>
      </c>
      <c r="AC262" s="33">
        <v>29974.01</v>
      </c>
      <c r="AD262" s="33">
        <v>33393.949999999997</v>
      </c>
      <c r="AE262" s="33">
        <v>35307.969999999994</v>
      </c>
      <c r="AF262" s="33">
        <v>37494.549999999996</v>
      </c>
      <c r="AG262" s="33">
        <v>38655.5</v>
      </c>
      <c r="AH262" s="33">
        <v>39962.829999999994</v>
      </c>
    </row>
    <row r="263" spans="1:34" ht="14.5" x14ac:dyDescent="0.35">
      <c r="A263" s="8" t="str">
        <f t="shared" si="4"/>
        <v>BIP je Einwohner zu KaufkraftparitätenZypern</v>
      </c>
      <c r="B263" s="8">
        <v>263</v>
      </c>
      <c r="C263" s="32" t="s">
        <v>206</v>
      </c>
      <c r="D263" s="32" t="s">
        <v>30</v>
      </c>
      <c r="E263" s="32" t="s">
        <v>73</v>
      </c>
      <c r="F263" s="32" t="s">
        <v>344</v>
      </c>
      <c r="G263" s="32" t="s">
        <v>32</v>
      </c>
      <c r="H263" s="32" t="s">
        <v>375</v>
      </c>
      <c r="I263" s="33">
        <v>17683.969999999998</v>
      </c>
      <c r="J263" s="33">
        <v>18926.300000000003</v>
      </c>
      <c r="K263" s="33">
        <v>19307.490000000002</v>
      </c>
      <c r="L263" s="33">
        <v>19932.36</v>
      </c>
      <c r="M263" s="33">
        <v>21195.879999999997</v>
      </c>
      <c r="N263" s="33">
        <v>22734.15</v>
      </c>
      <c r="O263" s="33">
        <v>23856.359999999997</v>
      </c>
      <c r="P263" s="33">
        <v>25960.280000000002</v>
      </c>
      <c r="Q263" s="33">
        <v>27024.18</v>
      </c>
      <c r="R263" s="33">
        <v>25583.49</v>
      </c>
      <c r="S263" s="33">
        <v>25359.690000000002</v>
      </c>
      <c r="T263" s="33">
        <v>24890.18</v>
      </c>
      <c r="U263" s="33">
        <v>23571.23</v>
      </c>
      <c r="V263" s="33">
        <v>21974.73</v>
      </c>
      <c r="W263" s="33">
        <v>21620.86</v>
      </c>
      <c r="X263" s="33">
        <v>22948.05</v>
      </c>
      <c r="Y263" s="33">
        <v>24920.269999999997</v>
      </c>
      <c r="Z263" s="33">
        <v>26384.1</v>
      </c>
      <c r="AA263" s="33">
        <v>27581.72</v>
      </c>
      <c r="AB263" s="33">
        <v>29058.140000000003</v>
      </c>
      <c r="AC263" s="33">
        <v>27374.66</v>
      </c>
      <c r="AD263" s="33">
        <v>30558.68</v>
      </c>
      <c r="AE263" s="33">
        <v>33281.83</v>
      </c>
      <c r="AF263" s="33">
        <v>35435.86</v>
      </c>
      <c r="AG263" s="33">
        <v>37020.99</v>
      </c>
      <c r="AH263" s="33">
        <v>38662.640000000007</v>
      </c>
    </row>
    <row r="264" spans="1:34" ht="14.5" x14ac:dyDescent="0.35">
      <c r="A264" s="8" t="str">
        <f t="shared" si="4"/>
        <v>CO2-EmissionenBelgien</v>
      </c>
      <c r="B264" s="8">
        <v>264</v>
      </c>
      <c r="C264" s="32" t="s">
        <v>318</v>
      </c>
      <c r="D264" s="32" t="s">
        <v>9</v>
      </c>
      <c r="E264" s="32" t="s">
        <v>178</v>
      </c>
      <c r="F264" s="32" t="s">
        <v>68</v>
      </c>
      <c r="G264" s="32" t="s">
        <v>32</v>
      </c>
      <c r="H264" s="32" t="s">
        <v>370</v>
      </c>
      <c r="I264" s="33">
        <v>14.983980490184125</v>
      </c>
      <c r="J264" s="33">
        <v>14.737168949416569</v>
      </c>
      <c r="K264" s="33">
        <v>14.611338569417637</v>
      </c>
      <c r="L264" s="33">
        <v>14.611308471084556</v>
      </c>
      <c r="M264" s="33">
        <v>14.614797790298697</v>
      </c>
      <c r="N264" s="33">
        <v>14.220882393163141</v>
      </c>
      <c r="O264" s="33">
        <v>13.885036326462428</v>
      </c>
      <c r="P264" s="33">
        <v>13.470928974091116</v>
      </c>
      <c r="Q264" s="33">
        <v>13.389469796048973</v>
      </c>
      <c r="R264" s="33">
        <v>12.079998569905985</v>
      </c>
      <c r="S264" s="33">
        <v>12.623983175510645</v>
      </c>
      <c r="T264" s="33">
        <v>11.566027049180923</v>
      </c>
      <c r="U264" s="33">
        <v>11.215059317465824</v>
      </c>
      <c r="V264" s="33">
        <v>11.149453550712867</v>
      </c>
      <c r="W264" s="33">
        <v>10.612917750351345</v>
      </c>
      <c r="X264" s="33">
        <v>10.946832927155072</v>
      </c>
      <c r="Y264" s="33">
        <v>10.751458201803798</v>
      </c>
      <c r="Z264" s="33">
        <v>10.702633756823422</v>
      </c>
      <c r="AA264" s="33">
        <v>10.743627360122741</v>
      </c>
      <c r="AB264" s="33">
        <v>10.590833999188789</v>
      </c>
      <c r="AC264" s="33">
        <v>9.6116973942428388</v>
      </c>
      <c r="AD264" s="33">
        <v>9.9711466965643165</v>
      </c>
      <c r="AE264" s="34"/>
      <c r="AF264" s="34"/>
      <c r="AG264" s="34"/>
      <c r="AH264" s="34"/>
    </row>
    <row r="265" spans="1:34" ht="14.5" x14ac:dyDescent="0.35">
      <c r="A265" s="8" t="str">
        <f t="shared" si="4"/>
        <v>CO2-EmissionenBulgarien</v>
      </c>
      <c r="B265" s="8">
        <v>265</v>
      </c>
      <c r="C265" s="32" t="s">
        <v>318</v>
      </c>
      <c r="D265" s="32" t="s">
        <v>25</v>
      </c>
      <c r="E265" s="32" t="s">
        <v>178</v>
      </c>
      <c r="F265" s="32" t="s">
        <v>68</v>
      </c>
      <c r="G265" s="32" t="s">
        <v>32</v>
      </c>
      <c r="H265" s="32" t="s">
        <v>370</v>
      </c>
      <c r="I265" s="33">
        <v>7.0628855793978396</v>
      </c>
      <c r="J265" s="33">
        <v>7.5742183120239348</v>
      </c>
      <c r="K265" s="33">
        <v>7.422964770023226</v>
      </c>
      <c r="L265" s="33">
        <v>8.1310612402539473</v>
      </c>
      <c r="M265" s="33">
        <v>8.0738733111654213</v>
      </c>
      <c r="N265" s="33">
        <v>8.2272242280034451</v>
      </c>
      <c r="O265" s="33">
        <v>8.3817755033467876</v>
      </c>
      <c r="P265" s="33">
        <v>8.9633214575675737</v>
      </c>
      <c r="Q265" s="33">
        <v>8.8539098980975925</v>
      </c>
      <c r="R265" s="33">
        <v>7.6960019300304845</v>
      </c>
      <c r="S265" s="33">
        <v>8.1077692286993912</v>
      </c>
      <c r="T265" s="33">
        <v>8.8881292299594197</v>
      </c>
      <c r="U265" s="33">
        <v>8.24550280540846</v>
      </c>
      <c r="V265" s="33">
        <v>7.571514009069368</v>
      </c>
      <c r="W265" s="33">
        <v>8.0444945679212623</v>
      </c>
      <c r="X265" s="33">
        <v>8.5019053381370924</v>
      </c>
      <c r="Y265" s="33">
        <v>8.2056482330787706</v>
      </c>
      <c r="Z265" s="33">
        <v>8.5510730931138959</v>
      </c>
      <c r="AA265" s="33">
        <v>8.0002995002019208</v>
      </c>
      <c r="AB265" s="33">
        <v>7.8455497543565498</v>
      </c>
      <c r="AC265" s="33">
        <v>6.9887114463986579</v>
      </c>
      <c r="AD265" s="33">
        <v>7.9211479696173566</v>
      </c>
      <c r="AE265" s="34"/>
      <c r="AF265" s="34"/>
      <c r="AG265" s="34"/>
      <c r="AH265" s="34"/>
    </row>
    <row r="266" spans="1:34" ht="14.5" x14ac:dyDescent="0.35">
      <c r="A266" s="8" t="str">
        <f t="shared" si="4"/>
        <v>CO2-EmissionenDänemark</v>
      </c>
      <c r="B266" s="8">
        <v>266</v>
      </c>
      <c r="C266" s="32" t="s">
        <v>318</v>
      </c>
      <c r="D266" s="32" t="s">
        <v>5</v>
      </c>
      <c r="E266" s="32" t="s">
        <v>178</v>
      </c>
      <c r="F266" s="32" t="s">
        <v>68</v>
      </c>
      <c r="G266" s="32" t="s">
        <v>32</v>
      </c>
      <c r="H266" s="32" t="s">
        <v>370</v>
      </c>
      <c r="I266" s="33">
        <v>13.929286300737731</v>
      </c>
      <c r="J266" s="33">
        <v>14.18073655902842</v>
      </c>
      <c r="K266" s="33">
        <v>13.985497581721194</v>
      </c>
      <c r="L266" s="33">
        <v>14.896777226321356</v>
      </c>
      <c r="M266" s="33">
        <v>13.809982860652086</v>
      </c>
      <c r="N266" s="33">
        <v>12.993023992182207</v>
      </c>
      <c r="O266" s="33">
        <v>14.369238838888325</v>
      </c>
      <c r="P266" s="33">
        <v>13.460870561928926</v>
      </c>
      <c r="Q266" s="33">
        <v>12.731103947651285</v>
      </c>
      <c r="R266" s="33">
        <v>12.103847570972436</v>
      </c>
      <c r="S266" s="33">
        <v>12.09155966553965</v>
      </c>
      <c r="T266" s="33">
        <v>11.121611927823571</v>
      </c>
      <c r="U266" s="33">
        <v>10.265760684115307</v>
      </c>
      <c r="V266" s="33">
        <v>10.528191614787142</v>
      </c>
      <c r="W266" s="33">
        <v>9.7679869229508416</v>
      </c>
      <c r="X266" s="33">
        <v>9.2019383184571844</v>
      </c>
      <c r="Y266" s="33">
        <v>9.5228726905155536</v>
      </c>
      <c r="Z266" s="33">
        <v>9.0730859557337507</v>
      </c>
      <c r="AA266" s="33">
        <v>9.0245503859752318</v>
      </c>
      <c r="AB266" s="33">
        <v>8.3399295751151197</v>
      </c>
      <c r="AC266" s="33">
        <v>7.5175892460889342</v>
      </c>
      <c r="AD266" s="33">
        <v>7.7040220204677246</v>
      </c>
      <c r="AE266" s="34"/>
      <c r="AF266" s="34"/>
      <c r="AG266" s="34"/>
      <c r="AH266" s="34"/>
    </row>
    <row r="267" spans="1:34" ht="14.5" x14ac:dyDescent="0.35">
      <c r="A267" s="8" t="str">
        <f t="shared" si="4"/>
        <v>CO2-EmissionenDeutschland</v>
      </c>
      <c r="B267" s="8">
        <v>267</v>
      </c>
      <c r="C267" s="32" t="s">
        <v>318</v>
      </c>
      <c r="D267" s="32" t="s">
        <v>2</v>
      </c>
      <c r="E267" s="32" t="s">
        <v>178</v>
      </c>
      <c r="F267" s="32" t="s">
        <v>68</v>
      </c>
      <c r="G267" s="32" t="s">
        <v>32</v>
      </c>
      <c r="H267" s="32" t="s">
        <v>370</v>
      </c>
      <c r="I267" s="33">
        <v>12.89120970752659</v>
      </c>
      <c r="J267" s="33">
        <v>13.041642357294194</v>
      </c>
      <c r="K267" s="33">
        <v>12.754102375125163</v>
      </c>
      <c r="L267" s="33">
        <v>12.706912467388056</v>
      </c>
      <c r="M267" s="33">
        <v>12.486165393341871</v>
      </c>
      <c r="N267" s="33">
        <v>12.225029053798874</v>
      </c>
      <c r="O267" s="33">
        <v>12.337649627561643</v>
      </c>
      <c r="P267" s="33">
        <v>12.03653018757166</v>
      </c>
      <c r="Q267" s="33">
        <v>12.0639917159031</v>
      </c>
      <c r="R267" s="33">
        <v>11.272642784042702</v>
      </c>
      <c r="S267" s="33">
        <v>11.811830571955735</v>
      </c>
      <c r="T267" s="33">
        <v>11.595714321110476</v>
      </c>
      <c r="U267" s="33">
        <v>11.670424933046691</v>
      </c>
      <c r="V267" s="33">
        <v>11.89486135047285</v>
      </c>
      <c r="W267" s="33">
        <v>11.338111443830458</v>
      </c>
      <c r="X267" s="33">
        <v>11.279187111826685</v>
      </c>
      <c r="Y267" s="33">
        <v>11.235962660185802</v>
      </c>
      <c r="Z267" s="33">
        <v>11.021702190456896</v>
      </c>
      <c r="AA267" s="33">
        <v>10.572039716120159</v>
      </c>
      <c r="AB267" s="33">
        <v>9.9242372657265499</v>
      </c>
      <c r="AC267" s="33">
        <v>8.9553011054922695</v>
      </c>
      <c r="AD267" s="33">
        <v>9.3592901098054178</v>
      </c>
      <c r="AE267" s="34"/>
      <c r="AF267" s="34"/>
      <c r="AG267" s="34"/>
      <c r="AH267" s="34"/>
    </row>
    <row r="268" spans="1:34" ht="14.5" x14ac:dyDescent="0.35">
      <c r="A268" s="8" t="str">
        <f t="shared" si="4"/>
        <v>CO2-EmissionenEstland</v>
      </c>
      <c r="B268" s="8">
        <v>268</v>
      </c>
      <c r="C268" s="32" t="s">
        <v>318</v>
      </c>
      <c r="D268" s="32" t="s">
        <v>18</v>
      </c>
      <c r="E268" s="32" t="s">
        <v>178</v>
      </c>
      <c r="F268" s="32" t="s">
        <v>68</v>
      </c>
      <c r="G268" s="32" t="s">
        <v>32</v>
      </c>
      <c r="H268" s="32" t="s">
        <v>370</v>
      </c>
      <c r="I268" s="33">
        <v>12.539440294634518</v>
      </c>
      <c r="J268" s="33">
        <v>12.923662664836847</v>
      </c>
      <c r="K268" s="33">
        <v>12.581404284626817</v>
      </c>
      <c r="L268" s="33">
        <v>14.077338916773666</v>
      </c>
      <c r="M268" s="33">
        <v>14.279167736963782</v>
      </c>
      <c r="N268" s="33">
        <v>14.229905334834198</v>
      </c>
      <c r="O268" s="33">
        <v>13.838403338258551</v>
      </c>
      <c r="P268" s="33">
        <v>16.577788883253273</v>
      </c>
      <c r="Q268" s="33">
        <v>15.067437494858238</v>
      </c>
      <c r="R268" s="33">
        <v>12.453602994346261</v>
      </c>
      <c r="S268" s="33">
        <v>15.932465874312324</v>
      </c>
      <c r="T268" s="33">
        <v>15.983672319406013</v>
      </c>
      <c r="U268" s="33">
        <v>15.229327071375435</v>
      </c>
      <c r="V268" s="33">
        <v>16.699142714285387</v>
      </c>
      <c r="W268" s="33">
        <v>16.106177466748267</v>
      </c>
      <c r="X268" s="33">
        <v>13.778260264693744</v>
      </c>
      <c r="Y268" s="33">
        <v>15.003978601432296</v>
      </c>
      <c r="Z268" s="33">
        <v>15.999002568727116</v>
      </c>
      <c r="AA268" s="33">
        <v>15.310629458757603</v>
      </c>
      <c r="AB268" s="33">
        <v>11.115993844289465</v>
      </c>
      <c r="AC268" s="33">
        <v>8.6344866801752804</v>
      </c>
      <c r="AD268" s="33">
        <v>9.576259343076881</v>
      </c>
      <c r="AE268" s="34"/>
      <c r="AF268" s="34"/>
      <c r="AG268" s="34"/>
      <c r="AH268" s="34"/>
    </row>
    <row r="269" spans="1:34" ht="14.5" x14ac:dyDescent="0.35">
      <c r="A269" s="8" t="str">
        <f t="shared" si="4"/>
        <v>CO2-EmissionenEU27</v>
      </c>
      <c r="B269" s="8">
        <v>269</v>
      </c>
      <c r="C269" s="32" t="s">
        <v>318</v>
      </c>
      <c r="D269" s="32" t="s">
        <v>368</v>
      </c>
      <c r="E269" s="32" t="s">
        <v>178</v>
      </c>
      <c r="F269" s="32" t="s">
        <v>68</v>
      </c>
      <c r="G269" s="32" t="s">
        <v>32</v>
      </c>
      <c r="H269" s="32" t="s">
        <v>370</v>
      </c>
      <c r="I269" s="33">
        <v>10.579375437456129</v>
      </c>
      <c r="J269" s="33">
        <v>10.674554574522462</v>
      </c>
      <c r="K269" s="33">
        <v>10.61108850811307</v>
      </c>
      <c r="L269" s="33">
        <v>10.768693640170547</v>
      </c>
      <c r="M269" s="33">
        <v>10.745614519012554</v>
      </c>
      <c r="N269" s="33">
        <v>10.659163861067805</v>
      </c>
      <c r="O269" s="33">
        <v>10.627647619374924</v>
      </c>
      <c r="P269" s="33">
        <v>10.52247858235827</v>
      </c>
      <c r="Q269" s="33">
        <v>10.277523459242008</v>
      </c>
      <c r="R269" s="33">
        <v>9.5188996478577579</v>
      </c>
      <c r="S269" s="33">
        <v>9.723134515938348</v>
      </c>
      <c r="T269" s="33">
        <v>9.4780853068500122</v>
      </c>
      <c r="U269" s="33">
        <v>9.2922956229414826</v>
      </c>
      <c r="V269" s="33">
        <v>9.073746286793881</v>
      </c>
      <c r="W269" s="33">
        <v>8.7359010150237335</v>
      </c>
      <c r="X269" s="33">
        <v>8.8262911069729046</v>
      </c>
      <c r="Y269" s="33">
        <v>8.8275931078072603</v>
      </c>
      <c r="Z269" s="33">
        <v>8.8819957169094099</v>
      </c>
      <c r="AA269" s="33">
        <v>8.6956979348124417</v>
      </c>
      <c r="AB269" s="33">
        <v>8.3338789345349706</v>
      </c>
      <c r="AC269" s="33">
        <v>7.511699870713632</v>
      </c>
      <c r="AD269" s="33">
        <v>7.9232244372508926</v>
      </c>
      <c r="AE269" s="34"/>
      <c r="AF269" s="34"/>
      <c r="AG269" s="34"/>
      <c r="AH269" s="34"/>
    </row>
    <row r="270" spans="1:34" ht="14.5" x14ac:dyDescent="0.35">
      <c r="A270" s="8" t="str">
        <f t="shared" si="4"/>
        <v>CO2-EmissionenFinnland</v>
      </c>
      <c r="B270" s="8">
        <v>270</v>
      </c>
      <c r="C270" s="32" t="s">
        <v>318</v>
      </c>
      <c r="D270" s="32" t="s">
        <v>14</v>
      </c>
      <c r="E270" s="32" t="s">
        <v>178</v>
      </c>
      <c r="F270" s="32" t="s">
        <v>68</v>
      </c>
      <c r="G270" s="32" t="s">
        <v>32</v>
      </c>
      <c r="H270" s="32" t="s">
        <v>370</v>
      </c>
      <c r="I270" s="33">
        <v>13.777675901417428</v>
      </c>
      <c r="J270" s="33">
        <v>14.780401263837684</v>
      </c>
      <c r="K270" s="33">
        <v>15.203934239870108</v>
      </c>
      <c r="L270" s="33">
        <v>16.633431254932368</v>
      </c>
      <c r="M270" s="33">
        <v>15.8997083493045</v>
      </c>
      <c r="N270" s="33">
        <v>13.551519749451735</v>
      </c>
      <c r="O270" s="33">
        <v>15.693606933790683</v>
      </c>
      <c r="P270" s="33">
        <v>15.353013583627039</v>
      </c>
      <c r="Q270" s="33">
        <v>13.775592610304628</v>
      </c>
      <c r="R270" s="33">
        <v>12.988982127494747</v>
      </c>
      <c r="S270" s="33">
        <v>14.411058606632569</v>
      </c>
      <c r="T270" s="33">
        <v>12.964143235530798</v>
      </c>
      <c r="U270" s="33">
        <v>11.861918333496492</v>
      </c>
      <c r="V270" s="33">
        <v>11.900099871814012</v>
      </c>
      <c r="W270" s="33">
        <v>11.07949959644875</v>
      </c>
      <c r="X270" s="33">
        <v>10.409971218339672</v>
      </c>
      <c r="Y270" s="33">
        <v>10.89487877192577</v>
      </c>
      <c r="Z270" s="33">
        <v>10.383979271684071</v>
      </c>
      <c r="AA270" s="33">
        <v>10.589962077945813</v>
      </c>
      <c r="AB270" s="33">
        <v>10.028350447315509</v>
      </c>
      <c r="AC270" s="33">
        <v>8.8068344888537808</v>
      </c>
      <c r="AD270" s="33">
        <v>8.7865097688745593</v>
      </c>
      <c r="AE270" s="34"/>
      <c r="AF270" s="34"/>
      <c r="AG270" s="34"/>
      <c r="AH270" s="34"/>
    </row>
    <row r="271" spans="1:34" ht="14.5" x14ac:dyDescent="0.35">
      <c r="A271" s="8" t="str">
        <f t="shared" si="4"/>
        <v>CO2-EmissionenFrankreich</v>
      </c>
      <c r="B271" s="8">
        <v>271</v>
      </c>
      <c r="C271" s="32" t="s">
        <v>318</v>
      </c>
      <c r="D271" s="32" t="s">
        <v>0</v>
      </c>
      <c r="E271" s="32" t="s">
        <v>178</v>
      </c>
      <c r="F271" s="32" t="s">
        <v>68</v>
      </c>
      <c r="G271" s="32" t="s">
        <v>32</v>
      </c>
      <c r="H271" s="32" t="s">
        <v>370</v>
      </c>
      <c r="I271" s="33">
        <v>9.2223457329181251</v>
      </c>
      <c r="J271" s="33">
        <v>9.2452008994002064</v>
      </c>
      <c r="K271" s="33">
        <v>9.07678325935108</v>
      </c>
      <c r="L271" s="33">
        <v>9.0842598198577562</v>
      </c>
      <c r="M271" s="33">
        <v>9.0272059245427307</v>
      </c>
      <c r="N271" s="33">
        <v>8.9881194902583914</v>
      </c>
      <c r="O271" s="33">
        <v>8.7713908289044245</v>
      </c>
      <c r="P271" s="33">
        <v>8.5718880115696798</v>
      </c>
      <c r="Q271" s="33">
        <v>8.4432990317193983</v>
      </c>
      <c r="R271" s="33">
        <v>8.0468982796110424</v>
      </c>
      <c r="S271" s="33">
        <v>8.0692068787216442</v>
      </c>
      <c r="T271" s="33">
        <v>7.6582908031421031</v>
      </c>
      <c r="U271" s="33">
        <v>7.6435132763324782</v>
      </c>
      <c r="V271" s="33">
        <v>7.5823266839108303</v>
      </c>
      <c r="W271" s="33">
        <v>7.0538604987234086</v>
      </c>
      <c r="X271" s="33">
        <v>7.0952655239492923</v>
      </c>
      <c r="Y271" s="33">
        <v>7.1001803186446679</v>
      </c>
      <c r="Z271" s="33">
        <v>7.1224142615098289</v>
      </c>
      <c r="AA271" s="33">
        <v>6.8350269507896435</v>
      </c>
      <c r="AB271" s="33">
        <v>6.6953002342371981</v>
      </c>
      <c r="AC271" s="33">
        <v>5.9364020945273177</v>
      </c>
      <c r="AD271" s="33">
        <v>6.2454422906785849</v>
      </c>
      <c r="AE271" s="34"/>
      <c r="AF271" s="34"/>
      <c r="AG271" s="34"/>
      <c r="AH271" s="34"/>
    </row>
    <row r="272" spans="1:34" ht="14.5" x14ac:dyDescent="0.35">
      <c r="A272" s="8" t="str">
        <f t="shared" si="4"/>
        <v>CO2-EmissionenGriechenland</v>
      </c>
      <c r="B272" s="8">
        <v>272</v>
      </c>
      <c r="C272" s="32" t="s">
        <v>318</v>
      </c>
      <c r="D272" s="32" t="s">
        <v>6</v>
      </c>
      <c r="E272" s="32" t="s">
        <v>178</v>
      </c>
      <c r="F272" s="32" t="s">
        <v>68</v>
      </c>
      <c r="G272" s="32" t="s">
        <v>32</v>
      </c>
      <c r="H272" s="32" t="s">
        <v>370</v>
      </c>
      <c r="I272" s="33">
        <v>11.956932790218</v>
      </c>
      <c r="J272" s="33">
        <v>11.977156050027748</v>
      </c>
      <c r="K272" s="33">
        <v>11.932251650198467</v>
      </c>
      <c r="L272" s="33">
        <v>12.321381543127011</v>
      </c>
      <c r="M272" s="33">
        <v>12.357706760688885</v>
      </c>
      <c r="N272" s="33">
        <v>12.684485944426452</v>
      </c>
      <c r="O272" s="33">
        <v>12.347262276865317</v>
      </c>
      <c r="P272" s="33">
        <v>12.565189777809113</v>
      </c>
      <c r="Q272" s="33">
        <v>12.22577215181189</v>
      </c>
      <c r="R272" s="33">
        <v>11.524246339048549</v>
      </c>
      <c r="S272" s="33">
        <v>10.948660777508756</v>
      </c>
      <c r="T272" s="33">
        <v>10.706598051904841</v>
      </c>
      <c r="U272" s="33">
        <v>10.441736997817385</v>
      </c>
      <c r="V272" s="33">
        <v>9.6439156528770855</v>
      </c>
      <c r="W272" s="33">
        <v>9.4275464949777437</v>
      </c>
      <c r="X272" s="33">
        <v>9.135689758405114</v>
      </c>
      <c r="Y272" s="33">
        <v>8.8509963510480869</v>
      </c>
      <c r="Z272" s="33">
        <v>9.2584260301957872</v>
      </c>
      <c r="AA272" s="33">
        <v>9.013895801705452</v>
      </c>
      <c r="AB272" s="33">
        <v>8.4103782445538346</v>
      </c>
      <c r="AC272" s="33">
        <v>7.1783324153003587</v>
      </c>
      <c r="AD272" s="33">
        <v>7.5710126597009593</v>
      </c>
      <c r="AE272" s="34"/>
      <c r="AF272" s="34"/>
      <c r="AG272" s="34"/>
      <c r="AH272" s="34"/>
    </row>
    <row r="273" spans="1:34" ht="14.5" x14ac:dyDescent="0.35">
      <c r="A273" s="8" t="str">
        <f t="shared" si="4"/>
        <v>CO2-EmissionenIrland</v>
      </c>
      <c r="B273" s="8">
        <v>273</v>
      </c>
      <c r="C273" s="32" t="s">
        <v>318</v>
      </c>
      <c r="D273" s="32" t="s">
        <v>4</v>
      </c>
      <c r="E273" s="32" t="s">
        <v>178</v>
      </c>
      <c r="F273" s="32" t="s">
        <v>68</v>
      </c>
      <c r="G273" s="32" t="s">
        <v>32</v>
      </c>
      <c r="H273" s="32" t="s">
        <v>370</v>
      </c>
      <c r="I273" s="33">
        <v>18.800964160903025</v>
      </c>
      <c r="J273" s="33">
        <v>19.146305599518708</v>
      </c>
      <c r="K273" s="33">
        <v>18.39410093777968</v>
      </c>
      <c r="L273" s="33">
        <v>18.206354977241457</v>
      </c>
      <c r="M273" s="33">
        <v>17.663813205099132</v>
      </c>
      <c r="N273" s="33">
        <v>17.797718895150236</v>
      </c>
      <c r="O273" s="33">
        <v>17.291750358025492</v>
      </c>
      <c r="P273" s="33">
        <v>16.580480033608083</v>
      </c>
      <c r="Q273" s="33">
        <v>16.076568132531946</v>
      </c>
      <c r="R273" s="33">
        <v>14.502639803764849</v>
      </c>
      <c r="S273" s="33">
        <v>14.331909770610867</v>
      </c>
      <c r="T273" s="33">
        <v>13.304712315319982</v>
      </c>
      <c r="U273" s="33">
        <v>13.412350775611349</v>
      </c>
      <c r="V273" s="33">
        <v>13.350862145033453</v>
      </c>
      <c r="W273" s="33">
        <v>13.195466041470757</v>
      </c>
      <c r="X273" s="33">
        <v>13.666639231281783</v>
      </c>
      <c r="Y273" s="33">
        <v>14.006611521585754</v>
      </c>
      <c r="Z273" s="33">
        <v>13.829682563587546</v>
      </c>
      <c r="AA273" s="33">
        <v>13.773638284426161</v>
      </c>
      <c r="AB273" s="33">
        <v>13.07350932444866</v>
      </c>
      <c r="AC273" s="33">
        <v>12.083946626356818</v>
      </c>
      <c r="AD273" s="33">
        <v>12.603431956518802</v>
      </c>
      <c r="AE273" s="34"/>
      <c r="AF273" s="34"/>
      <c r="AG273" s="34"/>
      <c r="AH273" s="34"/>
    </row>
    <row r="274" spans="1:34" ht="14.5" x14ac:dyDescent="0.35">
      <c r="A274" s="8" t="str">
        <f t="shared" si="4"/>
        <v>CO2-EmissionenItalien</v>
      </c>
      <c r="B274" s="8">
        <v>274</v>
      </c>
      <c r="C274" s="32" t="s">
        <v>318</v>
      </c>
      <c r="D274" s="32" t="s">
        <v>3</v>
      </c>
      <c r="E274" s="32" t="s">
        <v>178</v>
      </c>
      <c r="F274" s="32" t="s">
        <v>68</v>
      </c>
      <c r="G274" s="32" t="s">
        <v>32</v>
      </c>
      <c r="H274" s="32" t="s">
        <v>370</v>
      </c>
      <c r="I274" s="33">
        <v>9.9750281461304535</v>
      </c>
      <c r="J274" s="33">
        <v>10.000413696749929</v>
      </c>
      <c r="K274" s="33">
        <v>10.07058973178415</v>
      </c>
      <c r="L274" s="33">
        <v>10.38549773601032</v>
      </c>
      <c r="M274" s="33">
        <v>10.417217890040181</v>
      </c>
      <c r="N274" s="33">
        <v>10.397626102726738</v>
      </c>
      <c r="O274" s="33">
        <v>10.204484457453454</v>
      </c>
      <c r="P274" s="33">
        <v>10.0731049546094</v>
      </c>
      <c r="Q274" s="33">
        <v>9.7861999164971447</v>
      </c>
      <c r="R274" s="33">
        <v>8.7991252579474768</v>
      </c>
      <c r="S274" s="33">
        <v>8.9805368881036092</v>
      </c>
      <c r="T274" s="33">
        <v>8.7594728270381879</v>
      </c>
      <c r="U274" s="33">
        <v>8.413558633474862</v>
      </c>
      <c r="V274" s="33">
        <v>7.7267151362337252</v>
      </c>
      <c r="W274" s="33">
        <v>7.3119565435536682</v>
      </c>
      <c r="X274" s="33">
        <v>7.4982688293683735</v>
      </c>
      <c r="Y274" s="33">
        <v>7.4773042753636307</v>
      </c>
      <c r="Z274" s="33">
        <v>7.4100420622468919</v>
      </c>
      <c r="AA274" s="33">
        <v>7.4093942936931532</v>
      </c>
      <c r="AB274" s="33">
        <v>7.2789330209182364</v>
      </c>
      <c r="AC274" s="33">
        <v>6.5409561836920433</v>
      </c>
      <c r="AD274" s="33">
        <v>7.1464323417923135</v>
      </c>
      <c r="AE274" s="34"/>
      <c r="AF274" s="34"/>
      <c r="AG274" s="34"/>
      <c r="AH274" s="34"/>
    </row>
    <row r="275" spans="1:34" ht="14.5" x14ac:dyDescent="0.35">
      <c r="A275" s="8" t="str">
        <f t="shared" si="4"/>
        <v>CO2-EmissionenKroatien</v>
      </c>
      <c r="B275" s="8">
        <v>275</v>
      </c>
      <c r="C275" s="32" t="s">
        <v>318</v>
      </c>
      <c r="D275" s="32" t="s">
        <v>27</v>
      </c>
      <c r="E275" s="32" t="s">
        <v>178</v>
      </c>
      <c r="F275" s="32" t="s">
        <v>68</v>
      </c>
      <c r="G275" s="32" t="s">
        <v>32</v>
      </c>
      <c r="H275" s="32" t="s">
        <v>370</v>
      </c>
      <c r="I275" s="33">
        <v>5.8810240980982673</v>
      </c>
      <c r="J275" s="33">
        <v>6.2885000406934157</v>
      </c>
      <c r="K275" s="33">
        <v>6.5259129208426829</v>
      </c>
      <c r="L275" s="33">
        <v>6.863953659864988</v>
      </c>
      <c r="M275" s="33">
        <v>6.8701548385868838</v>
      </c>
      <c r="N275" s="33">
        <v>6.989429163707646</v>
      </c>
      <c r="O275" s="33">
        <v>7.0832010784118467</v>
      </c>
      <c r="P275" s="33">
        <v>7.4197617343369622</v>
      </c>
      <c r="Q275" s="33">
        <v>7.2113820817600844</v>
      </c>
      <c r="R275" s="33">
        <v>6.6994525722879059</v>
      </c>
      <c r="S275" s="33">
        <v>6.6262633974125027</v>
      </c>
      <c r="T275" s="33">
        <v>6.580137714424338</v>
      </c>
      <c r="U275" s="33">
        <v>6.194719120968494</v>
      </c>
      <c r="V275" s="33">
        <v>5.9371273776435398</v>
      </c>
      <c r="W275" s="33">
        <v>5.7902939592730327</v>
      </c>
      <c r="X275" s="33">
        <v>5.9334200413356202</v>
      </c>
      <c r="Y275" s="33">
        <v>6.0426306806974628</v>
      </c>
      <c r="Z275" s="33">
        <v>6.3347847974249927</v>
      </c>
      <c r="AA275" s="33">
        <v>6.1514616695226199</v>
      </c>
      <c r="AB275" s="33">
        <v>6.2474804571000337</v>
      </c>
      <c r="AC275" s="33">
        <v>5.9476930071208667</v>
      </c>
      <c r="AD275" s="33">
        <v>6.2661185568184985</v>
      </c>
      <c r="AE275" s="34"/>
      <c r="AF275" s="34"/>
      <c r="AG275" s="34"/>
      <c r="AH275" s="34"/>
    </row>
    <row r="276" spans="1:34" ht="14.5" x14ac:dyDescent="0.35">
      <c r="A276" s="8" t="str">
        <f t="shared" si="4"/>
        <v>CO2-EmissionenLettland</v>
      </c>
      <c r="B276" s="8">
        <v>276</v>
      </c>
      <c r="C276" s="32" t="s">
        <v>318</v>
      </c>
      <c r="D276" s="32" t="s">
        <v>19</v>
      </c>
      <c r="E276" s="32" t="s">
        <v>178</v>
      </c>
      <c r="F276" s="32" t="s">
        <v>68</v>
      </c>
      <c r="G276" s="32" t="s">
        <v>32</v>
      </c>
      <c r="H276" s="32" t="s">
        <v>370</v>
      </c>
      <c r="I276" s="33">
        <v>4.3395746657937533</v>
      </c>
      <c r="J276" s="33">
        <v>4.6491269355673746</v>
      </c>
      <c r="K276" s="33">
        <v>4.6913023396949063</v>
      </c>
      <c r="L276" s="33">
        <v>4.8355234259415063</v>
      </c>
      <c r="M276" s="33">
        <v>4.87423567973799</v>
      </c>
      <c r="N276" s="33">
        <v>5.0125804058336634</v>
      </c>
      <c r="O276" s="33">
        <v>5.2780233298788248</v>
      </c>
      <c r="P276" s="33">
        <v>5.5452035494756462</v>
      </c>
      <c r="Q276" s="33">
        <v>5.4150557427886179</v>
      </c>
      <c r="R276" s="33">
        <v>5.192721190809598</v>
      </c>
      <c r="S276" s="33">
        <v>5.8325145228611408</v>
      </c>
      <c r="T276" s="33">
        <v>5.5533427294826598</v>
      </c>
      <c r="U276" s="33">
        <v>5.5362113808109745</v>
      </c>
      <c r="V276" s="33">
        <v>5.561347817078703</v>
      </c>
      <c r="W276" s="33">
        <v>5.5521315770731201</v>
      </c>
      <c r="X276" s="33">
        <v>5.6090865004624462</v>
      </c>
      <c r="Y276" s="33">
        <v>5.6828832525234283</v>
      </c>
      <c r="Z276" s="33">
        <v>5.7797407952022599</v>
      </c>
      <c r="AA276" s="33">
        <v>6.099883093007219</v>
      </c>
      <c r="AB276" s="33">
        <v>6.0769967112929004</v>
      </c>
      <c r="AC276" s="33">
        <v>5.6175777408391374</v>
      </c>
      <c r="AD276" s="33">
        <v>5.8259582168119763</v>
      </c>
      <c r="AE276" s="34"/>
      <c r="AF276" s="34"/>
      <c r="AG276" s="34"/>
      <c r="AH276" s="34"/>
    </row>
    <row r="277" spans="1:34" ht="14.5" x14ac:dyDescent="0.35">
      <c r="A277" s="8" t="str">
        <f t="shared" si="4"/>
        <v>CO2-EmissionenLitauen</v>
      </c>
      <c r="B277" s="8">
        <v>277</v>
      </c>
      <c r="C277" s="32" t="s">
        <v>318</v>
      </c>
      <c r="D277" s="32" t="s">
        <v>20</v>
      </c>
      <c r="E277" s="32" t="s">
        <v>178</v>
      </c>
      <c r="F277" s="32" t="s">
        <v>68</v>
      </c>
      <c r="G277" s="32" t="s">
        <v>32</v>
      </c>
      <c r="H277" s="32" t="s">
        <v>370</v>
      </c>
      <c r="I277" s="33">
        <v>5.6006682028703239</v>
      </c>
      <c r="J277" s="33">
        <v>5.8763755402905025</v>
      </c>
      <c r="K277" s="33">
        <v>6.0253227718194271</v>
      </c>
      <c r="L277" s="33">
        <v>6.1263001751281685</v>
      </c>
      <c r="M277" s="33">
        <v>6.4355681871347796</v>
      </c>
      <c r="N277" s="33">
        <v>6.8074279584701767</v>
      </c>
      <c r="O277" s="33">
        <v>7.0199323589739038</v>
      </c>
      <c r="P277" s="33">
        <v>7.7289872106963964</v>
      </c>
      <c r="Q277" s="33">
        <v>7.5362254946562635</v>
      </c>
      <c r="R277" s="33">
        <v>6.3133228957076311</v>
      </c>
      <c r="S277" s="33">
        <v>6.7544995902859348</v>
      </c>
      <c r="T277" s="33">
        <v>7.0355584249607439</v>
      </c>
      <c r="U277" s="33">
        <v>7.1315357625897278</v>
      </c>
      <c r="V277" s="33">
        <v>6.8278679739485799</v>
      </c>
      <c r="W277" s="33">
        <v>6.8630972862537316</v>
      </c>
      <c r="X277" s="33">
        <v>7.0353195107593693</v>
      </c>
      <c r="Y277" s="33">
        <v>7.1628993620109398</v>
      </c>
      <c r="Z277" s="33">
        <v>7.3189676294361172</v>
      </c>
      <c r="AA277" s="33">
        <v>7.2932237699010862</v>
      </c>
      <c r="AB277" s="33">
        <v>7.3937319465724114</v>
      </c>
      <c r="AC277" s="33">
        <v>7.2873409818293062</v>
      </c>
      <c r="AD277" s="33">
        <v>7.3116198396266272</v>
      </c>
      <c r="AE277" s="34"/>
      <c r="AF277" s="34"/>
      <c r="AG277" s="34"/>
      <c r="AH277" s="34"/>
    </row>
    <row r="278" spans="1:34" ht="14.5" x14ac:dyDescent="0.35">
      <c r="A278" s="8" t="str">
        <f t="shared" si="4"/>
        <v>CO2-EmissionenLuxemburg</v>
      </c>
      <c r="B278" s="8">
        <v>278</v>
      </c>
      <c r="C278" s="32" t="s">
        <v>318</v>
      </c>
      <c r="D278" s="32" t="s">
        <v>10</v>
      </c>
      <c r="E278" s="32" t="s">
        <v>178</v>
      </c>
      <c r="F278" s="32" t="s">
        <v>68</v>
      </c>
      <c r="G278" s="32" t="s">
        <v>32</v>
      </c>
      <c r="H278" s="32" t="s">
        <v>370</v>
      </c>
      <c r="I278" s="33">
        <v>24.303071281228512</v>
      </c>
      <c r="J278" s="33">
        <v>25.33177056791801</v>
      </c>
      <c r="K278" s="33">
        <v>27.007295343755249</v>
      </c>
      <c r="L278" s="33">
        <v>27.785532404844677</v>
      </c>
      <c r="M278" s="33">
        <v>30.620395332845806</v>
      </c>
      <c r="N278" s="33">
        <v>30.743532305152225</v>
      </c>
      <c r="O278" s="33">
        <v>29.721435266388372</v>
      </c>
      <c r="P278" s="33">
        <v>28.230974201707109</v>
      </c>
      <c r="Q278" s="33">
        <v>27.523442136498517</v>
      </c>
      <c r="R278" s="33">
        <v>25.818077354992035</v>
      </c>
      <c r="S278" s="33">
        <v>26.550686158282918</v>
      </c>
      <c r="T278" s="33">
        <v>25.576746851047659</v>
      </c>
      <c r="U278" s="33">
        <v>24.347579603198817</v>
      </c>
      <c r="V278" s="33">
        <v>22.838357626619551</v>
      </c>
      <c r="W278" s="33">
        <v>21.58928600317444</v>
      </c>
      <c r="X278" s="33">
        <v>20.531615879832096</v>
      </c>
      <c r="Y278" s="33">
        <v>19.898930171494779</v>
      </c>
      <c r="Z278" s="33">
        <v>20.109954790587857</v>
      </c>
      <c r="AA278" s="33">
        <v>20.422518299202238</v>
      </c>
      <c r="AB278" s="33">
        <v>20.245564120057871</v>
      </c>
      <c r="AC278" s="33">
        <v>16.939051646603289</v>
      </c>
      <c r="AD278" s="33">
        <v>17.610348340165988</v>
      </c>
      <c r="AE278" s="34"/>
      <c r="AF278" s="34"/>
      <c r="AG278" s="34"/>
      <c r="AH278" s="34"/>
    </row>
    <row r="279" spans="1:34" ht="14.5" x14ac:dyDescent="0.35">
      <c r="A279" s="8" t="str">
        <f t="shared" si="4"/>
        <v>CO2-EmissionenMalta</v>
      </c>
      <c r="B279" s="8">
        <v>279</v>
      </c>
      <c r="C279" s="32" t="s">
        <v>318</v>
      </c>
      <c r="D279" s="32" t="s">
        <v>16</v>
      </c>
      <c r="E279" s="32" t="s">
        <v>178</v>
      </c>
      <c r="F279" s="32" t="s">
        <v>68</v>
      </c>
      <c r="G279" s="32" t="s">
        <v>32</v>
      </c>
      <c r="H279" s="32" t="s">
        <v>370</v>
      </c>
      <c r="I279" s="33">
        <v>7.8879839625519441</v>
      </c>
      <c r="J279" s="33">
        <v>8.4022512390974686</v>
      </c>
      <c r="K279" s="33">
        <v>8.3408549659190498</v>
      </c>
      <c r="L279" s="33">
        <v>8.8465108810734048</v>
      </c>
      <c r="M279" s="33">
        <v>8.5694598123947081</v>
      </c>
      <c r="N279" s="33">
        <v>8.0877043537691229</v>
      </c>
      <c r="O279" s="33">
        <v>8.1741539767288085</v>
      </c>
      <c r="P279" s="33">
        <v>8.4008811872424545</v>
      </c>
      <c r="Q279" s="33">
        <v>8.0723486060594212</v>
      </c>
      <c r="R279" s="33">
        <v>7.6458081299078495</v>
      </c>
      <c r="S279" s="33">
        <v>7.8558918042595085</v>
      </c>
      <c r="T279" s="33">
        <v>7.8463393775164079</v>
      </c>
      <c r="U279" s="33">
        <v>8.1589798775319746</v>
      </c>
      <c r="V279" s="33">
        <v>7.3331502205569912</v>
      </c>
      <c r="W279" s="33">
        <v>7.2490898798319208</v>
      </c>
      <c r="X279" s="33">
        <v>5.5937158046345044</v>
      </c>
      <c r="Y279" s="33">
        <v>4.9239715738894407</v>
      </c>
      <c r="Z279" s="33">
        <v>5.2517847260357389</v>
      </c>
      <c r="AA279" s="33">
        <v>5.1830262261931779</v>
      </c>
      <c r="AB279" s="33">
        <v>5.2784974864203216</v>
      </c>
      <c r="AC279" s="33">
        <v>4.4777347418751399</v>
      </c>
      <c r="AD279" s="33">
        <v>4.5955729206843881</v>
      </c>
      <c r="AE279" s="34"/>
      <c r="AF279" s="34"/>
      <c r="AG279" s="34"/>
      <c r="AH279" s="34"/>
    </row>
    <row r="280" spans="1:34" ht="14.5" x14ac:dyDescent="0.35">
      <c r="A280" s="8" t="str">
        <f t="shared" si="4"/>
        <v>CO2-EmissionenNiederlande</v>
      </c>
      <c r="B280" s="8">
        <v>280</v>
      </c>
      <c r="C280" s="32" t="s">
        <v>318</v>
      </c>
      <c r="D280" s="32" t="s">
        <v>1</v>
      </c>
      <c r="E280" s="32" t="s">
        <v>178</v>
      </c>
      <c r="F280" s="32" t="s">
        <v>68</v>
      </c>
      <c r="G280" s="32" t="s">
        <v>32</v>
      </c>
      <c r="H280" s="32" t="s">
        <v>370</v>
      </c>
      <c r="I280" s="33">
        <v>14.438457963646131</v>
      </c>
      <c r="J280" s="33">
        <v>14.380919944809294</v>
      </c>
      <c r="K280" s="33">
        <v>14.170196673723687</v>
      </c>
      <c r="L280" s="33">
        <v>14.139315249725398</v>
      </c>
      <c r="M280" s="33">
        <v>14.223499164311221</v>
      </c>
      <c r="N280" s="33">
        <v>13.854584485609809</v>
      </c>
      <c r="O280" s="33">
        <v>13.526128340941977</v>
      </c>
      <c r="P280" s="33">
        <v>13.413398099928115</v>
      </c>
      <c r="Q280" s="33">
        <v>13.361548592379734</v>
      </c>
      <c r="R280" s="33">
        <v>12.901686276208398</v>
      </c>
      <c r="S280" s="33">
        <v>13.54041739846795</v>
      </c>
      <c r="T280" s="33">
        <v>12.645092210098632</v>
      </c>
      <c r="U280" s="33">
        <v>12.314199817343663</v>
      </c>
      <c r="V280" s="33">
        <v>12.272915264258856</v>
      </c>
      <c r="W280" s="33">
        <v>11.763525994176817</v>
      </c>
      <c r="X280" s="33">
        <v>12.156747701863816</v>
      </c>
      <c r="Y280" s="33">
        <v>12.146560539048194</v>
      </c>
      <c r="Z280" s="33">
        <v>11.940126421258498</v>
      </c>
      <c r="AA280" s="33">
        <v>11.574695455286165</v>
      </c>
      <c r="AB280" s="33">
        <v>11.147283053194853</v>
      </c>
      <c r="AC280" s="33">
        <v>9.8310913625548242</v>
      </c>
      <c r="AD280" s="33">
        <v>9.9813717458303284</v>
      </c>
      <c r="AE280" s="34"/>
      <c r="AF280" s="34"/>
      <c r="AG280" s="34"/>
      <c r="AH280" s="34"/>
    </row>
    <row r="281" spans="1:34" ht="14.5" x14ac:dyDescent="0.35">
      <c r="A281" s="8" t="str">
        <f t="shared" si="4"/>
        <v>CO2-EmissionenÖsterreich</v>
      </c>
      <c r="B281" s="8">
        <v>281</v>
      </c>
      <c r="C281" s="32" t="s">
        <v>318</v>
      </c>
      <c r="D281" s="32" t="s">
        <v>56</v>
      </c>
      <c r="E281" s="32" t="s">
        <v>178</v>
      </c>
      <c r="F281" s="32" t="s">
        <v>68</v>
      </c>
      <c r="G281" s="32" t="s">
        <v>32</v>
      </c>
      <c r="H281" s="32" t="s">
        <v>370</v>
      </c>
      <c r="I281" s="33">
        <v>10.276494008786797</v>
      </c>
      <c r="J281" s="33">
        <v>10.715966205160644</v>
      </c>
      <c r="K281" s="33">
        <v>10.866536409436476</v>
      </c>
      <c r="L281" s="33">
        <v>11.463883853851719</v>
      </c>
      <c r="M281" s="33">
        <v>11.401053308347098</v>
      </c>
      <c r="N281" s="33">
        <v>11.493537359612118</v>
      </c>
      <c r="O281" s="33">
        <v>11.153807499926531</v>
      </c>
      <c r="P281" s="33">
        <v>10.797949631884135</v>
      </c>
      <c r="Q281" s="33">
        <v>10.691993362731894</v>
      </c>
      <c r="R281" s="33">
        <v>9.8340193709388934</v>
      </c>
      <c r="S281" s="33">
        <v>10.374025934894451</v>
      </c>
      <c r="T281" s="33">
        <v>10.092754184132952</v>
      </c>
      <c r="U281" s="33">
        <v>9.7130246046526008</v>
      </c>
      <c r="V281" s="33">
        <v>9.6962802171696278</v>
      </c>
      <c r="W281" s="33">
        <v>9.203709744831599</v>
      </c>
      <c r="X281" s="33">
        <v>9.3757053642276986</v>
      </c>
      <c r="Y281" s="33">
        <v>9.4044399993223955</v>
      </c>
      <c r="Z281" s="33">
        <v>9.593022661040564</v>
      </c>
      <c r="AA281" s="33">
        <v>9.2079708876886315</v>
      </c>
      <c r="AB281" s="33">
        <v>9.3382125064189765</v>
      </c>
      <c r="AC281" s="33">
        <v>8.4068681545440196</v>
      </c>
      <c r="AD281" s="33">
        <v>8.795378010466294</v>
      </c>
      <c r="AE281" s="34"/>
      <c r="AF281" s="34"/>
      <c r="AG281" s="34"/>
      <c r="AH281" s="34"/>
    </row>
    <row r="282" spans="1:34" ht="14.5" x14ac:dyDescent="0.35">
      <c r="A282" s="8" t="str">
        <f t="shared" si="4"/>
        <v>CO2-EmissionenPolen</v>
      </c>
      <c r="B282" s="8">
        <v>282</v>
      </c>
      <c r="C282" s="32" t="s">
        <v>318</v>
      </c>
      <c r="D282" s="32" t="s">
        <v>21</v>
      </c>
      <c r="E282" s="32" t="s">
        <v>178</v>
      </c>
      <c r="F282" s="32" t="s">
        <v>68</v>
      </c>
      <c r="G282" s="32" t="s">
        <v>32</v>
      </c>
      <c r="H282" s="32" t="s">
        <v>370</v>
      </c>
      <c r="I282" s="33">
        <v>10.33165537635967</v>
      </c>
      <c r="J282" s="33">
        <v>10.295704024432498</v>
      </c>
      <c r="K282" s="33">
        <v>10.033461360713176</v>
      </c>
      <c r="L282" s="33">
        <v>10.388141785131987</v>
      </c>
      <c r="M282" s="33">
        <v>10.533662760642898</v>
      </c>
      <c r="N282" s="33">
        <v>10.538205436881452</v>
      </c>
      <c r="O282" s="33">
        <v>10.939379124453311</v>
      </c>
      <c r="P282" s="33">
        <v>10.92875681784318</v>
      </c>
      <c r="Q282" s="33">
        <v>10.758012207914661</v>
      </c>
      <c r="R282" s="33">
        <v>10.29085300327818</v>
      </c>
      <c r="S282" s="33">
        <v>10.757684096494069</v>
      </c>
      <c r="T282" s="33">
        <v>10.713717468461383</v>
      </c>
      <c r="U282" s="33">
        <v>10.507964340536693</v>
      </c>
      <c r="V282" s="33">
        <v>10.406608315057051</v>
      </c>
      <c r="W282" s="33">
        <v>10.083054877658174</v>
      </c>
      <c r="X282" s="33">
        <v>10.157151983714598</v>
      </c>
      <c r="Y282" s="33">
        <v>10.452441944628676</v>
      </c>
      <c r="Z282" s="33">
        <v>10.852110553449277</v>
      </c>
      <c r="AA282" s="33">
        <v>10.863574348744891</v>
      </c>
      <c r="AB282" s="33">
        <v>10.275927273397739</v>
      </c>
      <c r="AC282" s="33">
        <v>9.8492382530758675</v>
      </c>
      <c r="AD282" s="33">
        <v>10.660166586466294</v>
      </c>
      <c r="AE282" s="34"/>
      <c r="AF282" s="34"/>
      <c r="AG282" s="34"/>
      <c r="AH282" s="34"/>
    </row>
    <row r="283" spans="1:34" ht="14.5" x14ac:dyDescent="0.35">
      <c r="A283" s="8" t="str">
        <f t="shared" si="4"/>
        <v>CO2-EmissionenPortugal</v>
      </c>
      <c r="B283" s="8">
        <v>283</v>
      </c>
      <c r="C283" s="32" t="s">
        <v>318</v>
      </c>
      <c r="D283" s="32" t="s">
        <v>7</v>
      </c>
      <c r="E283" s="32" t="s">
        <v>178</v>
      </c>
      <c r="F283" s="32" t="s">
        <v>68</v>
      </c>
      <c r="G283" s="32" t="s">
        <v>32</v>
      </c>
      <c r="H283" s="32" t="s">
        <v>370</v>
      </c>
      <c r="I283" s="33">
        <v>8.222242824953172</v>
      </c>
      <c r="J283" s="33">
        <v>8.1140872060448981</v>
      </c>
      <c r="K283" s="33">
        <v>8.4878168910204206</v>
      </c>
      <c r="L283" s="33">
        <v>7.9881269600082083</v>
      </c>
      <c r="M283" s="33">
        <v>8.2918468682482533</v>
      </c>
      <c r="N283" s="33">
        <v>8.4710458492687568</v>
      </c>
      <c r="O283" s="33">
        <v>8.0085557437697972</v>
      </c>
      <c r="P283" s="33">
        <v>7.7854529333496725</v>
      </c>
      <c r="Q283" s="33">
        <v>7.5509512674394452</v>
      </c>
      <c r="R283" s="33">
        <v>7.2270226083852886</v>
      </c>
      <c r="S283" s="33">
        <v>6.8431633106657452</v>
      </c>
      <c r="T283" s="33">
        <v>6.7221109801886039</v>
      </c>
      <c r="U283" s="33">
        <v>6.5636453154840249</v>
      </c>
      <c r="V283" s="33">
        <v>6.4214761083052538</v>
      </c>
      <c r="W283" s="33">
        <v>6.4616065167191588</v>
      </c>
      <c r="X283" s="33">
        <v>6.9018261692615495</v>
      </c>
      <c r="Y283" s="33">
        <v>6.7678218832454027</v>
      </c>
      <c r="Z283" s="33">
        <v>7.3213809306525057</v>
      </c>
      <c r="AA283" s="33">
        <v>7.0053993544423472</v>
      </c>
      <c r="AB283" s="33">
        <v>6.6751025129339974</v>
      </c>
      <c r="AC283" s="33">
        <v>5.8008225826328843</v>
      </c>
      <c r="AD283" s="33">
        <v>5.6692548784051207</v>
      </c>
      <c r="AE283" s="34"/>
      <c r="AF283" s="34"/>
      <c r="AG283" s="34"/>
      <c r="AH283" s="34"/>
    </row>
    <row r="284" spans="1:34" ht="14.5" x14ac:dyDescent="0.35">
      <c r="A284" s="8" t="str">
        <f t="shared" si="4"/>
        <v>CO2-EmissionenRumänien</v>
      </c>
      <c r="B284" s="8">
        <v>284</v>
      </c>
      <c r="C284" s="32" t="s">
        <v>318</v>
      </c>
      <c r="D284" s="32" t="s">
        <v>100</v>
      </c>
      <c r="E284" s="32" t="s">
        <v>178</v>
      </c>
      <c r="F284" s="32" t="s">
        <v>68</v>
      </c>
      <c r="G284" s="32" t="s">
        <v>32</v>
      </c>
      <c r="H284" s="32" t="s">
        <v>370</v>
      </c>
      <c r="I284" s="33">
        <v>6.357017972353125</v>
      </c>
      <c r="J284" s="33">
        <v>6.6134415508425146</v>
      </c>
      <c r="K284" s="33">
        <v>6.8258280897039816</v>
      </c>
      <c r="L284" s="33">
        <v>7.1502928990690133</v>
      </c>
      <c r="M284" s="33">
        <v>7.1131294288931599</v>
      </c>
      <c r="N284" s="33">
        <v>7.1159095455678631</v>
      </c>
      <c r="O284" s="33">
        <v>7.2106572878054687</v>
      </c>
      <c r="P284" s="33">
        <v>7.4848132321332264</v>
      </c>
      <c r="Q284" s="33">
        <v>7.4644913361289804</v>
      </c>
      <c r="R284" s="33">
        <v>6.4683350479123902</v>
      </c>
      <c r="S284" s="33">
        <v>6.2810905448056644</v>
      </c>
      <c r="T284" s="33">
        <v>6.6167134747250387</v>
      </c>
      <c r="U284" s="33">
        <v>6.5358236736549706</v>
      </c>
      <c r="V284" s="33">
        <v>5.9659343245515233</v>
      </c>
      <c r="W284" s="33">
        <v>5.9691272967840288</v>
      </c>
      <c r="X284" s="33">
        <v>5.9459458641104055</v>
      </c>
      <c r="Y284" s="33">
        <v>5.8971761980486823</v>
      </c>
      <c r="Z284" s="33">
        <v>6.0939806414050128</v>
      </c>
      <c r="AA284" s="33">
        <v>6.1442273968790131</v>
      </c>
      <c r="AB284" s="33">
        <v>5.9997203129026504</v>
      </c>
      <c r="AC284" s="33">
        <v>5.8228826514060286</v>
      </c>
      <c r="AD284" s="33">
        <v>6.048104443146002</v>
      </c>
      <c r="AE284" s="34"/>
      <c r="AF284" s="34"/>
      <c r="AG284" s="34"/>
      <c r="AH284" s="34"/>
    </row>
    <row r="285" spans="1:34" ht="14.5" x14ac:dyDescent="0.35">
      <c r="A285" s="8" t="str">
        <f t="shared" si="4"/>
        <v>CO2-EmissionenSchweden</v>
      </c>
      <c r="B285" s="8">
        <v>285</v>
      </c>
      <c r="C285" s="32" t="s">
        <v>318</v>
      </c>
      <c r="D285" s="32" t="s">
        <v>13</v>
      </c>
      <c r="E285" s="32" t="s">
        <v>178</v>
      </c>
      <c r="F285" s="32" t="s">
        <v>68</v>
      </c>
      <c r="G285" s="32" t="s">
        <v>32</v>
      </c>
      <c r="H285" s="32" t="s">
        <v>370</v>
      </c>
      <c r="I285" s="33">
        <v>7.9237912879564485</v>
      </c>
      <c r="J285" s="33">
        <v>7.9838342348661655</v>
      </c>
      <c r="K285" s="33">
        <v>7.9964432325619894</v>
      </c>
      <c r="L285" s="33">
        <v>7.9992038604951938</v>
      </c>
      <c r="M285" s="33">
        <v>7.9173485920046307</v>
      </c>
      <c r="N285" s="33">
        <v>7.5863750795718783</v>
      </c>
      <c r="O285" s="33">
        <v>7.5123685301643466</v>
      </c>
      <c r="P285" s="33">
        <v>7.3520216018815718</v>
      </c>
      <c r="Q285" s="33">
        <v>7.0626381494195476</v>
      </c>
      <c r="R285" s="33">
        <v>6.5074003752212057</v>
      </c>
      <c r="S285" s="33">
        <v>7.0922762180845087</v>
      </c>
      <c r="T285" s="33">
        <v>6.5946835995759647</v>
      </c>
      <c r="U285" s="33">
        <v>6.2294926115939981</v>
      </c>
      <c r="V285" s="33">
        <v>6.0145100536666369</v>
      </c>
      <c r="W285" s="33">
        <v>5.7782580620741779</v>
      </c>
      <c r="X285" s="33">
        <v>5.6895154352616633</v>
      </c>
      <c r="Y285" s="33">
        <v>5.6461523810387604</v>
      </c>
      <c r="Z285" s="33">
        <v>5.5032135584106818</v>
      </c>
      <c r="AA285" s="33">
        <v>5.3665996607049244</v>
      </c>
      <c r="AB285" s="33">
        <v>5.183826809264465</v>
      </c>
      <c r="AC285" s="33">
        <v>4.5542603126573757</v>
      </c>
      <c r="AD285" s="33">
        <v>4.686635538989715</v>
      </c>
      <c r="AE285" s="34"/>
      <c r="AF285" s="34"/>
      <c r="AG285" s="34"/>
      <c r="AH285" s="34"/>
    </row>
    <row r="286" spans="1:34" ht="14.5" x14ac:dyDescent="0.35">
      <c r="A286" s="8" t="str">
        <f t="shared" si="4"/>
        <v>CO2-EmissionenSlowakei</v>
      </c>
      <c r="B286" s="8">
        <v>286</v>
      </c>
      <c r="C286" s="32" t="s">
        <v>318</v>
      </c>
      <c r="D286" s="32" t="s">
        <v>23</v>
      </c>
      <c r="E286" s="32" t="s">
        <v>178</v>
      </c>
      <c r="F286" s="32" t="s">
        <v>68</v>
      </c>
      <c r="G286" s="32" t="s">
        <v>32</v>
      </c>
      <c r="H286" s="32" t="s">
        <v>370</v>
      </c>
      <c r="I286" s="33">
        <v>9.1115051440787429</v>
      </c>
      <c r="J286" s="33">
        <v>9.5497880873425576</v>
      </c>
      <c r="K286" s="33">
        <v>9.2968863912967148</v>
      </c>
      <c r="L286" s="33">
        <v>9.324305361956938</v>
      </c>
      <c r="M286" s="33">
        <v>9.4631218030333493</v>
      </c>
      <c r="N286" s="33">
        <v>9.4687413860203797</v>
      </c>
      <c r="O286" s="33">
        <v>9.4329798286039921</v>
      </c>
      <c r="P286" s="33">
        <v>9.1041342070195821</v>
      </c>
      <c r="Q286" s="33">
        <v>9.1970119160110748</v>
      </c>
      <c r="R286" s="33">
        <v>8.3837924582736605</v>
      </c>
      <c r="S286" s="33">
        <v>8.5225992074826937</v>
      </c>
      <c r="T286" s="33">
        <v>8.3420519918553406</v>
      </c>
      <c r="U286" s="33">
        <v>7.8813402448674346</v>
      </c>
      <c r="V286" s="33">
        <v>7.8122242371835933</v>
      </c>
      <c r="W286" s="33">
        <v>7.4389520339848545</v>
      </c>
      <c r="X286" s="33">
        <v>7.5724385905751319</v>
      </c>
      <c r="Y286" s="33">
        <v>7.6464471703790124</v>
      </c>
      <c r="Z286" s="33">
        <v>7.8380569168588501</v>
      </c>
      <c r="AA286" s="33">
        <v>7.8056173097785839</v>
      </c>
      <c r="AB286" s="33">
        <v>7.3683419240442181</v>
      </c>
      <c r="AC286" s="33">
        <v>6.8309253984418259</v>
      </c>
      <c r="AD286" s="33">
        <v>7.588389144094255</v>
      </c>
      <c r="AE286" s="34"/>
      <c r="AF286" s="34"/>
      <c r="AG286" s="34"/>
      <c r="AH286" s="34"/>
    </row>
    <row r="287" spans="1:34" ht="14.5" x14ac:dyDescent="0.35">
      <c r="A287" s="8" t="str">
        <f t="shared" si="4"/>
        <v>CO2-EmissionenSlowenien</v>
      </c>
      <c r="B287" s="8">
        <v>287</v>
      </c>
      <c r="C287" s="32" t="s">
        <v>318</v>
      </c>
      <c r="D287" s="32" t="s">
        <v>26</v>
      </c>
      <c r="E287" s="32" t="s">
        <v>178</v>
      </c>
      <c r="F287" s="32" t="s">
        <v>68</v>
      </c>
      <c r="G287" s="32" t="s">
        <v>32</v>
      </c>
      <c r="H287" s="32" t="s">
        <v>370</v>
      </c>
      <c r="I287" s="33">
        <v>9.4717850094900502</v>
      </c>
      <c r="J287" s="33">
        <v>10.099610453500395</v>
      </c>
      <c r="K287" s="33">
        <v>10.227722821917945</v>
      </c>
      <c r="L287" s="33">
        <v>10.05392003840193</v>
      </c>
      <c r="M287" s="33">
        <v>10.237359615265207</v>
      </c>
      <c r="N287" s="33">
        <v>10.349867081501685</v>
      </c>
      <c r="O287" s="33">
        <v>10.416589639472871</v>
      </c>
      <c r="P287" s="33">
        <v>10.502784875863233</v>
      </c>
      <c r="Q287" s="33">
        <v>10.808423818937761</v>
      </c>
      <c r="R287" s="33">
        <v>9.6312244780893366</v>
      </c>
      <c r="S287" s="33">
        <v>9.6999877476284819</v>
      </c>
      <c r="T287" s="33">
        <v>9.6377655952089825</v>
      </c>
      <c r="U287" s="33">
        <v>9.3086970914742135</v>
      </c>
      <c r="V287" s="33">
        <v>8.9589762484872217</v>
      </c>
      <c r="W287" s="33">
        <v>8.1466503069864888</v>
      </c>
      <c r="X287" s="33">
        <v>8.2320982820224167</v>
      </c>
      <c r="Y287" s="33">
        <v>8.6444149804217059</v>
      </c>
      <c r="Z287" s="33">
        <v>8.6840757882837103</v>
      </c>
      <c r="AA287" s="33">
        <v>8.5787074942113737</v>
      </c>
      <c r="AB287" s="33">
        <v>8.275610100627997</v>
      </c>
      <c r="AC287" s="33">
        <v>7.6107284038053313</v>
      </c>
      <c r="AD287" s="33">
        <v>7.6530659681472883</v>
      </c>
      <c r="AE287" s="34"/>
      <c r="AF287" s="34"/>
      <c r="AG287" s="34"/>
      <c r="AH287" s="34"/>
    </row>
    <row r="288" spans="1:34" ht="14.5" x14ac:dyDescent="0.35">
      <c r="A288" s="8" t="str">
        <f t="shared" si="4"/>
        <v>CO2-EmissionenSpanien</v>
      </c>
      <c r="B288" s="8">
        <v>288</v>
      </c>
      <c r="C288" s="32" t="s">
        <v>318</v>
      </c>
      <c r="D288" s="32" t="s">
        <v>8</v>
      </c>
      <c r="E288" s="32" t="s">
        <v>178</v>
      </c>
      <c r="F288" s="32" t="s">
        <v>68</v>
      </c>
      <c r="G288" s="32" t="s">
        <v>32</v>
      </c>
      <c r="H288" s="32" t="s">
        <v>370</v>
      </c>
      <c r="I288" s="33">
        <v>9.685244458520172</v>
      </c>
      <c r="J288" s="33">
        <v>9.5925404620154158</v>
      </c>
      <c r="K288" s="33">
        <v>9.8998176703854597</v>
      </c>
      <c r="L288" s="33">
        <v>9.9042041811056301</v>
      </c>
      <c r="M288" s="33">
        <v>10.124699526896471</v>
      </c>
      <c r="N288" s="33">
        <v>10.317863851994202</v>
      </c>
      <c r="O288" s="33">
        <v>10.00559132873747</v>
      </c>
      <c r="P288" s="33">
        <v>10.077759199561374</v>
      </c>
      <c r="Q288" s="33">
        <v>9.1878699587801798</v>
      </c>
      <c r="R288" s="33">
        <v>8.2362609140497671</v>
      </c>
      <c r="S288" s="33">
        <v>7.887047520576564</v>
      </c>
      <c r="T288" s="33">
        <v>7.8832909448934876</v>
      </c>
      <c r="U288" s="33">
        <v>7.7165338034900648</v>
      </c>
      <c r="V288" s="33">
        <v>7.1640780269517119</v>
      </c>
      <c r="W288" s="33">
        <v>7.2299495091336707</v>
      </c>
      <c r="X288" s="33">
        <v>7.4984695821485579</v>
      </c>
      <c r="Y288" s="33">
        <v>7.2702909928631234</v>
      </c>
      <c r="Z288" s="33">
        <v>7.5599794691225028</v>
      </c>
      <c r="AA288" s="33">
        <v>7.4230741928341253</v>
      </c>
      <c r="AB288" s="33">
        <v>6.9786705743779276</v>
      </c>
      <c r="AC288" s="33">
        <v>5.8843353902738178</v>
      </c>
      <c r="AD288" s="33">
        <v>6.2672686657951999</v>
      </c>
      <c r="AE288" s="34"/>
      <c r="AF288" s="34"/>
      <c r="AG288" s="34"/>
      <c r="AH288" s="34"/>
    </row>
    <row r="289" spans="1:34" ht="14.5" x14ac:dyDescent="0.35">
      <c r="A289" s="8" t="str">
        <f t="shared" si="4"/>
        <v>CO2-EmissionenTschechische Republik</v>
      </c>
      <c r="B289" s="8">
        <v>289</v>
      </c>
      <c r="C289" s="32" t="s">
        <v>318</v>
      </c>
      <c r="D289" s="32" t="s">
        <v>22</v>
      </c>
      <c r="E289" s="32" t="s">
        <v>178</v>
      </c>
      <c r="F289" s="32" t="s">
        <v>68</v>
      </c>
      <c r="G289" s="32" t="s">
        <v>32</v>
      </c>
      <c r="H289" s="32" t="s">
        <v>370</v>
      </c>
      <c r="I289" s="33">
        <v>14.908776279580145</v>
      </c>
      <c r="J289" s="33">
        <v>14.920692343493753</v>
      </c>
      <c r="K289" s="33">
        <v>14.575496159819304</v>
      </c>
      <c r="L289" s="33">
        <v>14.900906396096998</v>
      </c>
      <c r="M289" s="33">
        <v>15.002820899783183</v>
      </c>
      <c r="N289" s="33">
        <v>14.79171334736235</v>
      </c>
      <c r="O289" s="33">
        <v>14.881624548718833</v>
      </c>
      <c r="P289" s="33">
        <v>14.954216149643436</v>
      </c>
      <c r="Q289" s="33">
        <v>14.343576735672997</v>
      </c>
      <c r="R289" s="33">
        <v>13.338561247407108</v>
      </c>
      <c r="S289" s="33">
        <v>13.568068273057863</v>
      </c>
      <c r="T289" s="33">
        <v>13.384764876209118</v>
      </c>
      <c r="U289" s="33">
        <v>12.980487185305382</v>
      </c>
      <c r="V289" s="33">
        <v>12.454390565509431</v>
      </c>
      <c r="W289" s="33">
        <v>12.23818844167323</v>
      </c>
      <c r="X289" s="33">
        <v>12.347424758386047</v>
      </c>
      <c r="Y289" s="33">
        <v>12.478221392248511</v>
      </c>
      <c r="Z289" s="33">
        <v>12.532167350453133</v>
      </c>
      <c r="AA289" s="33">
        <v>12.337475851200498</v>
      </c>
      <c r="AB289" s="33">
        <v>11.750027877026236</v>
      </c>
      <c r="AC289" s="33">
        <v>10.662749496207558</v>
      </c>
      <c r="AD289" s="33">
        <v>11.255588288022839</v>
      </c>
      <c r="AE289" s="34"/>
      <c r="AF289" s="34"/>
      <c r="AG289" s="34"/>
      <c r="AH289" s="34"/>
    </row>
    <row r="290" spans="1:34" ht="14.5" x14ac:dyDescent="0.35">
      <c r="A290" s="8" t="str">
        <f t="shared" si="4"/>
        <v>CO2-EmissionenUngarn</v>
      </c>
      <c r="B290" s="8">
        <v>290</v>
      </c>
      <c r="C290" s="32" t="s">
        <v>318</v>
      </c>
      <c r="D290" s="32" t="s">
        <v>24</v>
      </c>
      <c r="E290" s="32" t="s">
        <v>178</v>
      </c>
      <c r="F290" s="32" t="s">
        <v>68</v>
      </c>
      <c r="G290" s="32" t="s">
        <v>32</v>
      </c>
      <c r="H290" s="32" t="s">
        <v>370</v>
      </c>
      <c r="I290" s="33">
        <v>7.4530463361417834</v>
      </c>
      <c r="J290" s="33">
        <v>7.6431447130450572</v>
      </c>
      <c r="K290" s="33">
        <v>7.493214374766147</v>
      </c>
      <c r="L290" s="33">
        <v>7.7986647385787649</v>
      </c>
      <c r="M290" s="33">
        <v>7.7084450941937517</v>
      </c>
      <c r="N290" s="33">
        <v>7.7113303027193725</v>
      </c>
      <c r="O290" s="33">
        <v>7.5957531100535469</v>
      </c>
      <c r="P290" s="33">
        <v>7.4466605275771736</v>
      </c>
      <c r="Q290" s="33">
        <v>7.2534873823841517</v>
      </c>
      <c r="R290" s="33">
        <v>6.6505155822063022</v>
      </c>
      <c r="S290" s="33">
        <v>6.7259505303137805</v>
      </c>
      <c r="T290" s="33">
        <v>6.5874059615277831</v>
      </c>
      <c r="U290" s="33">
        <v>6.2582389894883867</v>
      </c>
      <c r="V290" s="33">
        <v>5.9814696774978717</v>
      </c>
      <c r="W290" s="33">
        <v>6.0341562958497406</v>
      </c>
      <c r="X290" s="33">
        <v>6.3757748123849689</v>
      </c>
      <c r="Y290" s="33">
        <v>6.4485654863454069</v>
      </c>
      <c r="Z290" s="33">
        <v>6.7182671047283984</v>
      </c>
      <c r="AA290" s="33">
        <v>6.7393390294411661</v>
      </c>
      <c r="AB290" s="33">
        <v>6.7165840713996463</v>
      </c>
      <c r="AC290" s="33">
        <v>6.4897849253380642</v>
      </c>
      <c r="AD290" s="33">
        <v>6.6525350284570655</v>
      </c>
      <c r="AE290" s="34"/>
      <c r="AF290" s="34"/>
      <c r="AG290" s="34"/>
      <c r="AH290" s="34"/>
    </row>
    <row r="291" spans="1:34" ht="14.5" x14ac:dyDescent="0.35">
      <c r="A291" s="8" t="str">
        <f t="shared" si="4"/>
        <v>CO2-EmissionenVereinigtes Königreich Großbritannien und Nordirland</v>
      </c>
      <c r="B291" s="8">
        <v>291</v>
      </c>
      <c r="C291" s="32" t="s">
        <v>318</v>
      </c>
      <c r="D291" s="32" t="s">
        <v>57</v>
      </c>
      <c r="E291" s="32" t="s">
        <v>178</v>
      </c>
      <c r="F291" s="32" t="s">
        <v>63</v>
      </c>
      <c r="G291" s="32" t="s">
        <v>32</v>
      </c>
      <c r="H291" s="32" t="s">
        <v>370</v>
      </c>
      <c r="I291" s="33">
        <v>12.240783893545835</v>
      </c>
      <c r="J291" s="33">
        <v>12.245336976454645</v>
      </c>
      <c r="K291" s="33">
        <v>11.843316076502747</v>
      </c>
      <c r="L291" s="33">
        <v>11.890175047587393</v>
      </c>
      <c r="M291" s="33">
        <v>11.773937418281239</v>
      </c>
      <c r="N291" s="33">
        <v>11.565979271102425</v>
      </c>
      <c r="O291" s="33">
        <v>11.376036028052614</v>
      </c>
      <c r="P291" s="33">
        <v>11.102686791644503</v>
      </c>
      <c r="Q291" s="33">
        <v>10.683734036491867</v>
      </c>
      <c r="R291" s="33">
        <v>9.7002784714992725</v>
      </c>
      <c r="S291" s="33">
        <v>9.8512009681534263</v>
      </c>
      <c r="T291" s="33">
        <v>9.0521599498518857</v>
      </c>
      <c r="U291" s="33">
        <v>9.2410724551416425</v>
      </c>
      <c r="V291" s="33">
        <v>8.9559446282030866</v>
      </c>
      <c r="W291" s="33">
        <v>8.2588886917442803</v>
      </c>
      <c r="X291" s="33">
        <v>7.9218931042141243</v>
      </c>
      <c r="Y291" s="33">
        <v>7.4728695473960665</v>
      </c>
      <c r="Z291" s="33">
        <v>7.2491937097066721</v>
      </c>
      <c r="AA291" s="33">
        <v>7.0679061539916646</v>
      </c>
      <c r="AB291" s="33">
        <v>6.8049251628665388</v>
      </c>
      <c r="AC291" s="33">
        <v>6.1018749499704246</v>
      </c>
      <c r="AD291" s="33">
        <v>6.3704398824648019</v>
      </c>
      <c r="AE291" s="34"/>
      <c r="AF291" s="34"/>
      <c r="AG291" s="34"/>
      <c r="AH291" s="34"/>
    </row>
    <row r="292" spans="1:34" ht="14.5" x14ac:dyDescent="0.35">
      <c r="A292" s="8" t="str">
        <f t="shared" si="4"/>
        <v>CO2-EmissionenZypern</v>
      </c>
      <c r="B292" s="8">
        <v>292</v>
      </c>
      <c r="C292" s="32" t="s">
        <v>318</v>
      </c>
      <c r="D292" s="32" t="s">
        <v>30</v>
      </c>
      <c r="E292" s="32" t="s">
        <v>178</v>
      </c>
      <c r="F292" s="32" t="s">
        <v>68</v>
      </c>
      <c r="G292" s="32" t="s">
        <v>32</v>
      </c>
      <c r="H292" s="32" t="s">
        <v>370</v>
      </c>
      <c r="I292" s="33">
        <v>13.29615877283606</v>
      </c>
      <c r="J292" s="33">
        <v>13.290884107055295</v>
      </c>
      <c r="K292" s="33">
        <v>13.418570240829728</v>
      </c>
      <c r="L292" s="33">
        <v>13.893182163058414</v>
      </c>
      <c r="M292" s="33">
        <v>13.870669523888017</v>
      </c>
      <c r="N292" s="33">
        <v>13.745484333956185</v>
      </c>
      <c r="O292" s="33">
        <v>13.870340162324474</v>
      </c>
      <c r="P292" s="33">
        <v>13.988150562163923</v>
      </c>
      <c r="Q292" s="33">
        <v>13.952979283832848</v>
      </c>
      <c r="R292" s="33">
        <v>13.231171917058049</v>
      </c>
      <c r="S292" s="33">
        <v>12.515450071493502</v>
      </c>
      <c r="T292" s="33">
        <v>11.869979468339286</v>
      </c>
      <c r="U292" s="33">
        <v>11.040320853758052</v>
      </c>
      <c r="V292" s="33">
        <v>10.173411343494145</v>
      </c>
      <c r="W292" s="33">
        <v>10.723879301446095</v>
      </c>
      <c r="X292" s="33">
        <v>10.815735951980974</v>
      </c>
      <c r="Y292" s="33">
        <v>11.444453186559739</v>
      </c>
      <c r="Z292" s="33">
        <v>11.688072049599834</v>
      </c>
      <c r="AA292" s="33">
        <v>11.424474868630957</v>
      </c>
      <c r="AB292" s="33">
        <v>11.340163637023331</v>
      </c>
      <c r="AC292" s="33">
        <v>9.9875897695755409</v>
      </c>
      <c r="AD292" s="33">
        <v>10.332934972388699</v>
      </c>
      <c r="AE292" s="34"/>
      <c r="AF292" s="34"/>
      <c r="AG292" s="34"/>
      <c r="AH292" s="34"/>
    </row>
    <row r="293" spans="1:34" ht="14.5" x14ac:dyDescent="0.35">
      <c r="A293" s="8" t="str">
        <f t="shared" si="4"/>
        <v>EinkommensentwicklungBelgien</v>
      </c>
      <c r="B293" s="8">
        <v>293</v>
      </c>
      <c r="C293" s="32" t="s">
        <v>219</v>
      </c>
      <c r="D293" s="32" t="s">
        <v>9</v>
      </c>
      <c r="E293" s="32" t="s">
        <v>366</v>
      </c>
      <c r="F293" s="32" t="s">
        <v>68</v>
      </c>
      <c r="G293" s="32" t="s">
        <v>32</v>
      </c>
      <c r="H293" s="32" t="s">
        <v>376</v>
      </c>
      <c r="I293" s="33">
        <v>75.450458302974837</v>
      </c>
      <c r="J293" s="33">
        <v>78.465649236290446</v>
      </c>
      <c r="K293" s="33">
        <v>81.375067280492743</v>
      </c>
      <c r="L293" s="33">
        <v>82.526346642312845</v>
      </c>
      <c r="M293" s="33">
        <v>84.270592393513851</v>
      </c>
      <c r="N293" s="33">
        <v>86.272301974348636</v>
      </c>
      <c r="O293" s="33">
        <v>88.872954670870115</v>
      </c>
      <c r="P293" s="33">
        <v>91.896152729467218</v>
      </c>
      <c r="Q293" s="33">
        <v>95.848591457528784</v>
      </c>
      <c r="R293" s="33">
        <v>98.713532733846449</v>
      </c>
      <c r="S293" s="33">
        <v>100</v>
      </c>
      <c r="T293" s="33">
        <v>102.34751023804974</v>
      </c>
      <c r="U293" s="33">
        <v>105.76299311697224</v>
      </c>
      <c r="V293" s="33">
        <v>108.61164474176994</v>
      </c>
      <c r="W293" s="33">
        <v>109.84083204322603</v>
      </c>
      <c r="X293" s="33">
        <v>110.22399144527961</v>
      </c>
      <c r="Y293" s="33">
        <v>110.55048118232709</v>
      </c>
      <c r="Z293" s="33">
        <v>112.22563844156734</v>
      </c>
      <c r="AA293" s="33">
        <v>113.97536188890243</v>
      </c>
      <c r="AB293" s="33">
        <v>116.41647417278939</v>
      </c>
      <c r="AC293" s="33">
        <v>122.26461480486357</v>
      </c>
      <c r="AD293" s="33">
        <v>122.77236550883221</v>
      </c>
      <c r="AE293" s="33">
        <v>128.84820493058933</v>
      </c>
      <c r="AF293" s="34"/>
      <c r="AG293" s="34"/>
      <c r="AH293" s="34"/>
    </row>
    <row r="294" spans="1:34" ht="14.5" x14ac:dyDescent="0.35">
      <c r="A294" s="8" t="str">
        <f t="shared" si="4"/>
        <v>EinkommensentwicklungBulgarien</v>
      </c>
      <c r="B294" s="8">
        <v>294</v>
      </c>
      <c r="C294" s="32" t="s">
        <v>219</v>
      </c>
      <c r="D294" s="32" t="s">
        <v>25</v>
      </c>
      <c r="E294" s="32" t="s">
        <v>366</v>
      </c>
      <c r="F294" s="32" t="s">
        <v>68</v>
      </c>
      <c r="G294" s="32" t="s">
        <v>32</v>
      </c>
      <c r="H294" s="32" t="s">
        <v>376</v>
      </c>
      <c r="I294" s="33">
        <v>40.704279853690245</v>
      </c>
      <c r="J294" s="33">
        <v>45.513845611721955</v>
      </c>
      <c r="K294" s="33">
        <v>48.35458143169356</v>
      </c>
      <c r="L294" s="33">
        <v>50.88263559084205</v>
      </c>
      <c r="M294" s="33">
        <v>53.753432506037043</v>
      </c>
      <c r="N294" s="33">
        <v>59.430373554250814</v>
      </c>
      <c r="O294" s="33">
        <v>63.531545512078161</v>
      </c>
      <c r="P294" s="33">
        <v>71.570245184612531</v>
      </c>
      <c r="Q294" s="33">
        <v>81.010322204574507</v>
      </c>
      <c r="R294" s="33">
        <v>90.903602365905584</v>
      </c>
      <c r="S294" s="33">
        <v>100</v>
      </c>
      <c r="T294" s="33">
        <v>106.87673893175649</v>
      </c>
      <c r="U294" s="33">
        <v>115.10510314907137</v>
      </c>
      <c r="V294" s="33">
        <v>125.19701597878461</v>
      </c>
      <c r="W294" s="33">
        <v>132.26562549374782</v>
      </c>
      <c r="X294" s="33">
        <v>139.74327784636802</v>
      </c>
      <c r="Y294" s="33">
        <v>147.98840449671536</v>
      </c>
      <c r="Z294" s="33">
        <v>163.53370647124345</v>
      </c>
      <c r="AA294" s="33">
        <v>179.25884392256026</v>
      </c>
      <c r="AB294" s="33">
        <v>191.6273582282025</v>
      </c>
      <c r="AC294" s="33">
        <v>209.73934334883828</v>
      </c>
      <c r="AD294" s="33">
        <v>232.0283301355453</v>
      </c>
      <c r="AE294" s="33">
        <v>264.39390142303938</v>
      </c>
      <c r="AF294" s="34"/>
      <c r="AG294" s="34"/>
      <c r="AH294" s="34"/>
    </row>
    <row r="295" spans="1:34" ht="14.5" x14ac:dyDescent="0.35">
      <c r="A295" s="8" t="str">
        <f t="shared" si="4"/>
        <v>EinkommensentwicklungDänemark</v>
      </c>
      <c r="B295" s="8">
        <v>295</v>
      </c>
      <c r="C295" s="32" t="s">
        <v>219</v>
      </c>
      <c r="D295" s="32" t="s">
        <v>5</v>
      </c>
      <c r="E295" s="32" t="s">
        <v>366</v>
      </c>
      <c r="F295" s="32" t="s">
        <v>68</v>
      </c>
      <c r="G295" s="32" t="s">
        <v>32</v>
      </c>
      <c r="H295" s="32" t="s">
        <v>376</v>
      </c>
      <c r="I295" s="33">
        <v>69.808864064596605</v>
      </c>
      <c r="J295" s="33">
        <v>72.310835836454515</v>
      </c>
      <c r="K295" s="33">
        <v>75.571108905890739</v>
      </c>
      <c r="L295" s="33">
        <v>78.454397668311103</v>
      </c>
      <c r="M295" s="33">
        <v>80.872952327244988</v>
      </c>
      <c r="N295" s="33">
        <v>83.661603855118599</v>
      </c>
      <c r="O295" s="33">
        <v>86.243385751952658</v>
      </c>
      <c r="P295" s="33">
        <v>90.599322149905532</v>
      </c>
      <c r="Q295" s="33">
        <v>93.896231614682819</v>
      </c>
      <c r="R295" s="33">
        <v>97.290656190673147</v>
      </c>
      <c r="S295" s="33">
        <v>100</v>
      </c>
      <c r="T295" s="33">
        <v>100.38009126484361</v>
      </c>
      <c r="U295" s="33">
        <v>103.08236888549136</v>
      </c>
      <c r="V295" s="33">
        <v>104.61865627246611</v>
      </c>
      <c r="W295" s="33">
        <v>107.0388677253048</v>
      </c>
      <c r="X295" s="33">
        <v>109.76747938961825</v>
      </c>
      <c r="Y295" s="33">
        <v>110.41535495281944</v>
      </c>
      <c r="Z295" s="33">
        <v>112.72819033389663</v>
      </c>
      <c r="AA295" s="33">
        <v>116.33841125261203</v>
      </c>
      <c r="AB295" s="33">
        <v>118.84979725050367</v>
      </c>
      <c r="AC295" s="33">
        <v>124.44933218513306</v>
      </c>
      <c r="AD295" s="33">
        <v>124.51733008734377</v>
      </c>
      <c r="AE295" s="33">
        <v>128.01226553798335</v>
      </c>
      <c r="AF295" s="34"/>
      <c r="AG295" s="34"/>
      <c r="AH295" s="34"/>
    </row>
    <row r="296" spans="1:34" ht="14.5" x14ac:dyDescent="0.35">
      <c r="A296" s="8" t="str">
        <f t="shared" si="4"/>
        <v>EinkommensentwicklungDeutschland</v>
      </c>
      <c r="B296" s="8">
        <v>296</v>
      </c>
      <c r="C296" s="32" t="s">
        <v>219</v>
      </c>
      <c r="D296" s="32" t="s">
        <v>2</v>
      </c>
      <c r="E296" s="32" t="s">
        <v>366</v>
      </c>
      <c r="F296" s="32" t="s">
        <v>68</v>
      </c>
      <c r="G296" s="32" t="s">
        <v>32</v>
      </c>
      <c r="H296" s="32" t="s">
        <v>376</v>
      </c>
      <c r="I296" s="33">
        <v>86.252381494730884</v>
      </c>
      <c r="J296" s="33">
        <v>88.290714079075443</v>
      </c>
      <c r="K296" s="33">
        <v>89.870267180383379</v>
      </c>
      <c r="L296" s="33">
        <v>91.783780817279776</v>
      </c>
      <c r="M296" s="33">
        <v>92.115332857428953</v>
      </c>
      <c r="N296" s="33">
        <v>93.101954940702086</v>
      </c>
      <c r="O296" s="33">
        <v>92.370696079856955</v>
      </c>
      <c r="P296" s="33">
        <v>93.106495181090693</v>
      </c>
      <c r="Q296" s="33">
        <v>95.629153578186887</v>
      </c>
      <c r="R296" s="33">
        <v>99.275938576194861</v>
      </c>
      <c r="S296" s="33">
        <v>100</v>
      </c>
      <c r="T296" s="33">
        <v>102.70591359294126</v>
      </c>
      <c r="U296" s="33">
        <v>106.79456686880002</v>
      </c>
      <c r="V296" s="33">
        <v>109.62461323154962</v>
      </c>
      <c r="W296" s="33">
        <v>112.18326319794478</v>
      </c>
      <c r="X296" s="33">
        <v>115.05373807598448</v>
      </c>
      <c r="Y296" s="33">
        <v>117.94053949362164</v>
      </c>
      <c r="Z296" s="33">
        <v>121.27791521203189</v>
      </c>
      <c r="AA296" s="33">
        <v>125.33158409770418</v>
      </c>
      <c r="AB296" s="33">
        <v>130.11135259868672</v>
      </c>
      <c r="AC296" s="33">
        <v>135.5199583741132</v>
      </c>
      <c r="AD296" s="33">
        <v>136.32152592577737</v>
      </c>
      <c r="AE296" s="33">
        <v>141.75371514746513</v>
      </c>
      <c r="AF296" s="33">
        <v>149.88456755353465</v>
      </c>
      <c r="AG296" s="34"/>
      <c r="AH296" s="34"/>
    </row>
    <row r="297" spans="1:34" ht="14.5" x14ac:dyDescent="0.35">
      <c r="A297" s="8" t="str">
        <f t="shared" si="4"/>
        <v>EinkommensentwicklungEstland</v>
      </c>
      <c r="B297" s="8">
        <v>297</v>
      </c>
      <c r="C297" s="32" t="s">
        <v>219</v>
      </c>
      <c r="D297" s="32" t="s">
        <v>18</v>
      </c>
      <c r="E297" s="32" t="s">
        <v>366</v>
      </c>
      <c r="F297" s="32" t="s">
        <v>68</v>
      </c>
      <c r="G297" s="32" t="s">
        <v>32</v>
      </c>
      <c r="H297" s="32" t="s">
        <v>376</v>
      </c>
      <c r="I297" s="33">
        <v>36.549316550118277</v>
      </c>
      <c r="J297" s="33">
        <v>40.18736369303447</v>
      </c>
      <c r="K297" s="33">
        <v>44.298978014460666</v>
      </c>
      <c r="L297" s="33">
        <v>48.928450586975757</v>
      </c>
      <c r="M297" s="33">
        <v>54.63927892278528</v>
      </c>
      <c r="N297" s="33">
        <v>59.549362153992</v>
      </c>
      <c r="O297" s="33">
        <v>68.660328623155749</v>
      </c>
      <c r="P297" s="33">
        <v>86.220855248484725</v>
      </c>
      <c r="Q297" s="33">
        <v>96.467094469307895</v>
      </c>
      <c r="R297" s="33">
        <v>99.661407246074802</v>
      </c>
      <c r="S297" s="33">
        <v>100</v>
      </c>
      <c r="T297" s="33">
        <v>99.811397257720941</v>
      </c>
      <c r="U297" s="33">
        <v>107.59522397190079</v>
      </c>
      <c r="V297" s="33">
        <v>114.62121202185851</v>
      </c>
      <c r="W297" s="33">
        <v>122.42313802872007</v>
      </c>
      <c r="X297" s="33">
        <v>126.83630943202968</v>
      </c>
      <c r="Y297" s="33">
        <v>135.43717119509378</v>
      </c>
      <c r="Z297" s="33">
        <v>144.27678005350256</v>
      </c>
      <c r="AA297" s="33">
        <v>164.22119297367874</v>
      </c>
      <c r="AB297" s="33">
        <v>178.39009603215283</v>
      </c>
      <c r="AC297" s="33">
        <v>192.31945173207851</v>
      </c>
      <c r="AD297" s="33">
        <v>192.43600534701488</v>
      </c>
      <c r="AE297" s="33">
        <v>206.97341264968071</v>
      </c>
      <c r="AF297" s="34"/>
      <c r="AG297" s="34"/>
      <c r="AH297" s="34"/>
    </row>
    <row r="298" spans="1:34" ht="14.5" x14ac:dyDescent="0.35">
      <c r="A298" s="8" t="str">
        <f t="shared" si="4"/>
        <v>EinkommensentwicklungEU27</v>
      </c>
      <c r="B298" s="8">
        <v>298</v>
      </c>
      <c r="C298" s="32" t="s">
        <v>219</v>
      </c>
      <c r="D298" s="32" t="s">
        <v>368</v>
      </c>
      <c r="E298" s="32" t="s">
        <v>366</v>
      </c>
      <c r="F298" s="32" t="s">
        <v>68</v>
      </c>
      <c r="G298" s="32" t="s">
        <v>32</v>
      </c>
      <c r="H298" s="32" t="s">
        <v>376</v>
      </c>
      <c r="I298" s="33">
        <v>75.215178828039981</v>
      </c>
      <c r="J298" s="33">
        <v>78.276434114599851</v>
      </c>
      <c r="K298" s="33">
        <v>81.072566941199113</v>
      </c>
      <c r="L298" s="33">
        <v>83.251816745029572</v>
      </c>
      <c r="M298" s="33">
        <v>84.710573208496925</v>
      </c>
      <c r="N298" s="33">
        <v>87.165817943288019</v>
      </c>
      <c r="O298" s="33">
        <v>89.209643109808496</v>
      </c>
      <c r="P298" s="33">
        <v>91.631138076479246</v>
      </c>
      <c r="Q298" s="33">
        <v>95.123859834394537</v>
      </c>
      <c r="R298" s="33">
        <v>97.022848012608307</v>
      </c>
      <c r="S298" s="33">
        <v>100</v>
      </c>
      <c r="T298" s="33">
        <v>102.25906435089718</v>
      </c>
      <c r="U298" s="33">
        <v>104.91593444634302</v>
      </c>
      <c r="V298" s="33">
        <v>106.96096845865628</v>
      </c>
      <c r="W298" s="33">
        <v>107.89625795839282</v>
      </c>
      <c r="X298" s="33">
        <v>109.31730055155879</v>
      </c>
      <c r="Y298" s="33">
        <v>110.36952940992597</v>
      </c>
      <c r="Z298" s="33">
        <v>113.25152001371177</v>
      </c>
      <c r="AA298" s="33">
        <v>116.05191836780391</v>
      </c>
      <c r="AB298" s="33">
        <v>119.3410893440132</v>
      </c>
      <c r="AC298" s="33">
        <v>125.45516192186221</v>
      </c>
      <c r="AD298" s="33">
        <v>126.31475474853382</v>
      </c>
      <c r="AE298" s="33">
        <v>131.42520610757643</v>
      </c>
      <c r="AF298" s="34"/>
      <c r="AG298" s="34"/>
      <c r="AH298" s="34"/>
    </row>
    <row r="299" spans="1:34" ht="14.5" x14ac:dyDescent="0.35">
      <c r="A299" s="8" t="str">
        <f t="shared" si="4"/>
        <v>EinkommensentwicklungFinnland</v>
      </c>
      <c r="B299" s="8">
        <v>299</v>
      </c>
      <c r="C299" s="32" t="s">
        <v>219</v>
      </c>
      <c r="D299" s="32" t="s">
        <v>14</v>
      </c>
      <c r="E299" s="32" t="s">
        <v>366</v>
      </c>
      <c r="F299" s="32" t="s">
        <v>68</v>
      </c>
      <c r="G299" s="32" t="s">
        <v>32</v>
      </c>
      <c r="H299" s="32" t="s">
        <v>376</v>
      </c>
      <c r="I299" s="33">
        <v>72.673016188809584</v>
      </c>
      <c r="J299" s="33">
        <v>75.800625941073918</v>
      </c>
      <c r="K299" s="33">
        <v>77.318002224640239</v>
      </c>
      <c r="L299" s="33">
        <v>79.115793653404026</v>
      </c>
      <c r="M299" s="33">
        <v>81.817277409937645</v>
      </c>
      <c r="N299" s="33">
        <v>85.169375027766719</v>
      </c>
      <c r="O299" s="33">
        <v>88.118818128032601</v>
      </c>
      <c r="P299" s="33">
        <v>91.013832437579907</v>
      </c>
      <c r="Q299" s="33">
        <v>95.022593461725165</v>
      </c>
      <c r="R299" s="33">
        <v>98.466061739483507</v>
      </c>
      <c r="S299" s="33">
        <v>100</v>
      </c>
      <c r="T299" s="33">
        <v>103.42156284693307</v>
      </c>
      <c r="U299" s="33">
        <v>106.85913031551128</v>
      </c>
      <c r="V299" s="33">
        <v>108.63014080238831</v>
      </c>
      <c r="W299" s="33">
        <v>109.85459808232201</v>
      </c>
      <c r="X299" s="33">
        <v>111.52940908559754</v>
      </c>
      <c r="Y299" s="33">
        <v>112.52391308064075</v>
      </c>
      <c r="Z299" s="33">
        <v>111.50793398925565</v>
      </c>
      <c r="AA299" s="33">
        <v>113.14252464493262</v>
      </c>
      <c r="AB299" s="33">
        <v>115.59332442077215</v>
      </c>
      <c r="AC299" s="33">
        <v>116.49774676296545</v>
      </c>
      <c r="AD299" s="33">
        <v>121.78551018664292</v>
      </c>
      <c r="AE299" s="33">
        <v>126.02201366929513</v>
      </c>
      <c r="AF299" s="34"/>
      <c r="AG299" s="34"/>
      <c r="AH299" s="34"/>
    </row>
    <row r="300" spans="1:34" ht="14.5" x14ac:dyDescent="0.35">
      <c r="A300" s="8" t="str">
        <f t="shared" si="4"/>
        <v>EinkommensentwicklungFrankreich</v>
      </c>
      <c r="B300" s="8">
        <v>300</v>
      </c>
      <c r="C300" s="32" t="s">
        <v>219</v>
      </c>
      <c r="D300" s="32" t="s">
        <v>0</v>
      </c>
      <c r="E300" s="32" t="s">
        <v>366</v>
      </c>
      <c r="F300" s="32" t="s">
        <v>68</v>
      </c>
      <c r="G300" s="32" t="s">
        <v>32</v>
      </c>
      <c r="H300" s="32" t="s">
        <v>376</v>
      </c>
      <c r="I300" s="33">
        <v>75.299853489949726</v>
      </c>
      <c r="J300" s="33">
        <v>78.242839507456694</v>
      </c>
      <c r="K300" s="33">
        <v>82.664876347297565</v>
      </c>
      <c r="L300" s="33">
        <v>84.874942202517474</v>
      </c>
      <c r="M300" s="33">
        <v>86.387414928516336</v>
      </c>
      <c r="N300" s="33">
        <v>88.877652307836982</v>
      </c>
      <c r="O300" s="33">
        <v>92.731043023223251</v>
      </c>
      <c r="P300" s="33">
        <v>93.501609666746162</v>
      </c>
      <c r="Q300" s="33">
        <v>95.363358873039189</v>
      </c>
      <c r="R300" s="33">
        <v>97.816176463640232</v>
      </c>
      <c r="S300" s="33">
        <v>100</v>
      </c>
      <c r="T300" s="33">
        <v>101.85208512427381</v>
      </c>
      <c r="U300" s="33">
        <v>104.47067667764844</v>
      </c>
      <c r="V300" s="33">
        <v>107.27899079182947</v>
      </c>
      <c r="W300" s="33">
        <v>108.95675855733806</v>
      </c>
      <c r="X300" s="33">
        <v>110.10080397260104</v>
      </c>
      <c r="Y300" s="33">
        <v>110.98638935549316</v>
      </c>
      <c r="Z300" s="33">
        <v>114.04566478906715</v>
      </c>
      <c r="AA300" s="33">
        <v>115.34731998561401</v>
      </c>
      <c r="AB300" s="33">
        <v>114.951138188568</v>
      </c>
      <c r="AC300" s="33">
        <v>120.15825843181982</v>
      </c>
      <c r="AD300" s="33">
        <v>119.21866268766227</v>
      </c>
      <c r="AE300" s="33">
        <v>122.88600257109792</v>
      </c>
      <c r="AF300" s="34"/>
      <c r="AG300" s="34"/>
      <c r="AH300" s="34"/>
    </row>
    <row r="301" spans="1:34" ht="14.5" x14ac:dyDescent="0.35">
      <c r="A301" s="8" t="str">
        <f t="shared" si="4"/>
        <v>EinkommensentwicklungGriechenland</v>
      </c>
      <c r="B301" s="8">
        <v>301</v>
      </c>
      <c r="C301" s="32" t="s">
        <v>219</v>
      </c>
      <c r="D301" s="32" t="s">
        <v>6</v>
      </c>
      <c r="E301" s="32" t="s">
        <v>366</v>
      </c>
      <c r="F301" s="32" t="s">
        <v>68</v>
      </c>
      <c r="G301" s="32" t="s">
        <v>32</v>
      </c>
      <c r="H301" s="32" t="s">
        <v>376</v>
      </c>
      <c r="I301" s="33">
        <v>61.193144318227425</v>
      </c>
      <c r="J301" s="33">
        <v>64.744563652055888</v>
      </c>
      <c r="K301" s="33">
        <v>71.875707553466341</v>
      </c>
      <c r="L301" s="33">
        <v>77.387452444983808</v>
      </c>
      <c r="M301" s="33">
        <v>81.239838146051298</v>
      </c>
      <c r="N301" s="33">
        <v>83.773575385318551</v>
      </c>
      <c r="O301" s="33">
        <v>86.865981411164995</v>
      </c>
      <c r="P301" s="33">
        <v>90.706787110512948</v>
      </c>
      <c r="Q301" s="33">
        <v>94.29036474723452</v>
      </c>
      <c r="R301" s="33">
        <v>97.978030469840846</v>
      </c>
      <c r="S301" s="33">
        <v>100</v>
      </c>
      <c r="T301" s="33">
        <v>95.757131898677301</v>
      </c>
      <c r="U301" s="33">
        <v>91.491528229920576</v>
      </c>
      <c r="V301" s="33">
        <v>83.937136449688211</v>
      </c>
      <c r="W301" s="33">
        <v>81.549823484809266</v>
      </c>
      <c r="X301" s="33">
        <v>81.136597327198018</v>
      </c>
      <c r="Y301" s="33">
        <v>77.215297923248301</v>
      </c>
      <c r="Z301" s="33">
        <v>78.931960361112061</v>
      </c>
      <c r="AA301" s="33">
        <v>75.117786455065584</v>
      </c>
      <c r="AB301" s="33">
        <v>76.062805710864566</v>
      </c>
      <c r="AC301" s="33">
        <v>83.990839368416246</v>
      </c>
      <c r="AD301" s="33">
        <v>81.369563034186697</v>
      </c>
      <c r="AE301" s="33">
        <v>82.374028159696749</v>
      </c>
      <c r="AF301" s="34"/>
      <c r="AG301" s="34"/>
      <c r="AH301" s="34"/>
    </row>
    <row r="302" spans="1:34" ht="14.5" x14ac:dyDescent="0.35">
      <c r="A302" s="8" t="str">
        <f t="shared" si="4"/>
        <v>EinkommensentwicklungIrland</v>
      </c>
      <c r="B302" s="8">
        <v>302</v>
      </c>
      <c r="C302" s="32" t="s">
        <v>219</v>
      </c>
      <c r="D302" s="32" t="s">
        <v>4</v>
      </c>
      <c r="E302" s="32" t="s">
        <v>366</v>
      </c>
      <c r="F302" s="32" t="s">
        <v>68</v>
      </c>
      <c r="G302" s="32" t="s">
        <v>32</v>
      </c>
      <c r="H302" s="32" t="s">
        <v>376</v>
      </c>
      <c r="I302" s="33">
        <v>59.235380631087949</v>
      </c>
      <c r="J302" s="33">
        <v>64.726482933878088</v>
      </c>
      <c r="K302" s="33">
        <v>68.568775279345331</v>
      </c>
      <c r="L302" s="33">
        <v>74.050594490064185</v>
      </c>
      <c r="M302" s="33">
        <v>78.941561278344437</v>
      </c>
      <c r="N302" s="33">
        <v>83.211085242139873</v>
      </c>
      <c r="O302" s="33">
        <v>87.808418911931199</v>
      </c>
      <c r="P302" s="33">
        <v>94.074114598938678</v>
      </c>
      <c r="Q302" s="33">
        <v>99.441491085407236</v>
      </c>
      <c r="R302" s="33">
        <v>102.71245054235425</v>
      </c>
      <c r="S302" s="33">
        <v>100</v>
      </c>
      <c r="T302" s="33">
        <v>100.01615589872345</v>
      </c>
      <c r="U302" s="33">
        <v>101.24929657299973</v>
      </c>
      <c r="V302" s="33">
        <v>99.169903657475061</v>
      </c>
      <c r="W302" s="33">
        <v>99.555472504065548</v>
      </c>
      <c r="X302" s="33">
        <v>102.13265061961923</v>
      </c>
      <c r="Y302" s="33">
        <v>102.90314864575542</v>
      </c>
      <c r="Z302" s="33">
        <v>104.91213934102184</v>
      </c>
      <c r="AA302" s="33">
        <v>106.75574608252244</v>
      </c>
      <c r="AB302" s="33">
        <v>110.60654513486463</v>
      </c>
      <c r="AC302" s="33">
        <v>120.68501512019058</v>
      </c>
      <c r="AD302" s="33">
        <v>124.03117919407025</v>
      </c>
      <c r="AE302" s="33">
        <v>125.35849386125963</v>
      </c>
      <c r="AF302" s="34"/>
      <c r="AG302" s="34"/>
      <c r="AH302" s="34"/>
    </row>
    <row r="303" spans="1:34" ht="14.5" x14ac:dyDescent="0.35">
      <c r="A303" s="8" t="str">
        <f t="shared" si="4"/>
        <v>EinkommensentwicklungItalien</v>
      </c>
      <c r="B303" s="8">
        <v>303</v>
      </c>
      <c r="C303" s="32" t="s">
        <v>219</v>
      </c>
      <c r="D303" s="32" t="s">
        <v>3</v>
      </c>
      <c r="E303" s="32" t="s">
        <v>366</v>
      </c>
      <c r="F303" s="32" t="s">
        <v>68</v>
      </c>
      <c r="G303" s="32" t="s">
        <v>32</v>
      </c>
      <c r="H303" s="32" t="s">
        <v>376</v>
      </c>
      <c r="I303" s="33">
        <v>74.735887626506639</v>
      </c>
      <c r="J303" s="33">
        <v>77.548425715068063</v>
      </c>
      <c r="K303" s="33">
        <v>80.07352353469021</v>
      </c>
      <c r="L303" s="33">
        <v>83.404245330666399</v>
      </c>
      <c r="M303" s="33">
        <v>86.027829732166808</v>
      </c>
      <c r="N303" s="33">
        <v>88.828593435160613</v>
      </c>
      <c r="O303" s="33">
        <v>90.519475615521955</v>
      </c>
      <c r="P303" s="33">
        <v>92.522337769079101</v>
      </c>
      <c r="Q303" s="33">
        <v>95.067762749770225</v>
      </c>
      <c r="R303" s="33">
        <v>97.687377833259035</v>
      </c>
      <c r="S303" s="33">
        <v>100</v>
      </c>
      <c r="T303" s="33">
        <v>101.037593701815</v>
      </c>
      <c r="U303" s="33">
        <v>102.01254805975091</v>
      </c>
      <c r="V303" s="33">
        <v>103.64138758426537</v>
      </c>
      <c r="W303" s="33">
        <v>103.89587462454406</v>
      </c>
      <c r="X303" s="33">
        <v>104.67600453943442</v>
      </c>
      <c r="Y303" s="33">
        <v>104.27878200547936</v>
      </c>
      <c r="Z303" s="33">
        <v>104.59920761547696</v>
      </c>
      <c r="AA303" s="33">
        <v>106.28153725843215</v>
      </c>
      <c r="AB303" s="33">
        <v>108.2056940719885</v>
      </c>
      <c r="AC303" s="33">
        <v>113.72136973281431</v>
      </c>
      <c r="AD303" s="33">
        <v>111.92318334034483</v>
      </c>
      <c r="AE303" s="33">
        <v>114.72032384719235</v>
      </c>
      <c r="AF303" s="34"/>
      <c r="AG303" s="34"/>
      <c r="AH303" s="34"/>
    </row>
    <row r="304" spans="1:34" ht="14.5" x14ac:dyDescent="0.35">
      <c r="A304" s="8" t="str">
        <f t="shared" si="4"/>
        <v>EinkommensentwicklungKroatien</v>
      </c>
      <c r="B304" s="8">
        <v>304</v>
      </c>
      <c r="C304" s="32" t="s">
        <v>219</v>
      </c>
      <c r="D304" s="32" t="s">
        <v>27</v>
      </c>
      <c r="E304" s="32" t="s">
        <v>366</v>
      </c>
      <c r="F304" s="32" t="s">
        <v>68</v>
      </c>
      <c r="G304" s="32" t="s">
        <v>32</v>
      </c>
      <c r="H304" s="32" t="s">
        <v>376</v>
      </c>
      <c r="I304" s="33">
        <v>64.755303950820718</v>
      </c>
      <c r="J304" s="33">
        <v>65.971795436337729</v>
      </c>
      <c r="K304" s="33">
        <v>73.099694140379512</v>
      </c>
      <c r="L304" s="33">
        <v>78.810133422579426</v>
      </c>
      <c r="M304" s="33">
        <v>82.736425072423785</v>
      </c>
      <c r="N304" s="33">
        <v>87.330762399601454</v>
      </c>
      <c r="O304" s="33">
        <v>89.955873567200712</v>
      </c>
      <c r="P304" s="33">
        <v>94.730614647805908</v>
      </c>
      <c r="Q304" s="33">
        <v>98.915897116156756</v>
      </c>
      <c r="R304" s="33">
        <v>98.807030206814616</v>
      </c>
      <c r="S304" s="33">
        <v>100</v>
      </c>
      <c r="T304" s="33">
        <v>103.88663702837081</v>
      </c>
      <c r="U304" s="33">
        <v>105.44442875049617</v>
      </c>
      <c r="V304" s="33">
        <v>105.40216452918409</v>
      </c>
      <c r="W304" s="33">
        <v>101.33854824326281</v>
      </c>
      <c r="X304" s="33">
        <v>105.59211968003427</v>
      </c>
      <c r="Y304" s="33">
        <v>106.11423624696153</v>
      </c>
      <c r="Z304" s="33">
        <v>107.2992729246162</v>
      </c>
      <c r="AA304" s="33">
        <v>112.41337294188305</v>
      </c>
      <c r="AB304" s="33">
        <v>111.29360654321172</v>
      </c>
      <c r="AC304" s="33">
        <v>113.17362838320778</v>
      </c>
      <c r="AD304" s="33">
        <v>120.36392009757513</v>
      </c>
      <c r="AE304" s="33">
        <v>133.98351802939993</v>
      </c>
      <c r="AF304" s="34"/>
      <c r="AG304" s="34"/>
      <c r="AH304" s="34"/>
    </row>
    <row r="305" spans="1:34" ht="14.5" x14ac:dyDescent="0.35">
      <c r="A305" s="8" t="str">
        <f t="shared" si="4"/>
        <v>EinkommensentwicklungLettland</v>
      </c>
      <c r="B305" s="8">
        <v>305</v>
      </c>
      <c r="C305" s="32" t="s">
        <v>219</v>
      </c>
      <c r="D305" s="32" t="s">
        <v>19</v>
      </c>
      <c r="E305" s="32" t="s">
        <v>366</v>
      </c>
      <c r="F305" s="32" t="s">
        <v>68</v>
      </c>
      <c r="G305" s="32" t="s">
        <v>32</v>
      </c>
      <c r="H305" s="32" t="s">
        <v>376</v>
      </c>
      <c r="I305" s="33">
        <v>31.800316080200737</v>
      </c>
      <c r="J305" s="33">
        <v>33.011644874743624</v>
      </c>
      <c r="K305" s="33">
        <v>34.652614774353822</v>
      </c>
      <c r="L305" s="33">
        <v>39.046172033687995</v>
      </c>
      <c r="M305" s="33">
        <v>45.725203701930816</v>
      </c>
      <c r="N305" s="33">
        <v>56.736115736719569</v>
      </c>
      <c r="O305" s="33">
        <v>70.267481137591986</v>
      </c>
      <c r="P305" s="33">
        <v>96.459066501445662</v>
      </c>
      <c r="Q305" s="33">
        <v>116.43784278082452</v>
      </c>
      <c r="R305" s="33">
        <v>106.30744578610202</v>
      </c>
      <c r="S305" s="33">
        <v>100</v>
      </c>
      <c r="T305" s="33">
        <v>101.81215281143292</v>
      </c>
      <c r="U305" s="33">
        <v>109.95917285112344</v>
      </c>
      <c r="V305" s="33">
        <v>116.70151157854158</v>
      </c>
      <c r="W305" s="33">
        <v>125.54663958477046</v>
      </c>
      <c r="X305" s="33">
        <v>138.14517764567842</v>
      </c>
      <c r="Y305" s="33">
        <v>148.23899863445635</v>
      </c>
      <c r="Z305" s="33">
        <v>160.86866312649079</v>
      </c>
      <c r="AA305" s="33">
        <v>171.77191663401516</v>
      </c>
      <c r="AB305" s="33">
        <v>188.87065463964242</v>
      </c>
      <c r="AC305" s="33">
        <v>202.73538427594104</v>
      </c>
      <c r="AD305" s="33">
        <v>216.60679652955483</v>
      </c>
      <c r="AE305" s="33">
        <v>238.999548279463</v>
      </c>
      <c r="AF305" s="34"/>
      <c r="AG305" s="34"/>
      <c r="AH305" s="34"/>
    </row>
    <row r="306" spans="1:34" ht="14.5" x14ac:dyDescent="0.35">
      <c r="A306" s="8" t="str">
        <f t="shared" si="4"/>
        <v>EinkommensentwicklungLitauen</v>
      </c>
      <c r="B306" s="8">
        <v>306</v>
      </c>
      <c r="C306" s="32" t="s">
        <v>219</v>
      </c>
      <c r="D306" s="32" t="s">
        <v>20</v>
      </c>
      <c r="E306" s="32" t="s">
        <v>366</v>
      </c>
      <c r="F306" s="32" t="s">
        <v>68</v>
      </c>
      <c r="G306" s="32" t="s">
        <v>32</v>
      </c>
      <c r="H306" s="32" t="s">
        <v>376</v>
      </c>
      <c r="I306" s="33">
        <v>45.866478121309186</v>
      </c>
      <c r="J306" s="33">
        <v>49.396176834924425</v>
      </c>
      <c r="K306" s="33">
        <v>52.505462776536262</v>
      </c>
      <c r="L306" s="33">
        <v>57.256947035745007</v>
      </c>
      <c r="M306" s="33">
        <v>61.458391417806055</v>
      </c>
      <c r="N306" s="33">
        <v>70.040530319895879</v>
      </c>
      <c r="O306" s="33">
        <v>85.06514639367677</v>
      </c>
      <c r="P306" s="33">
        <v>95.764933585044346</v>
      </c>
      <c r="Q306" s="33">
        <v>108.39023329096034</v>
      </c>
      <c r="R306" s="33">
        <v>101.96618475297075</v>
      </c>
      <c r="S306" s="33">
        <v>100</v>
      </c>
      <c r="T306" s="33">
        <v>107.77979905826551</v>
      </c>
      <c r="U306" s="33">
        <v>112.33414947611186</v>
      </c>
      <c r="V306" s="33">
        <v>119.34394984804126</v>
      </c>
      <c r="W306" s="33">
        <v>125.18261499579147</v>
      </c>
      <c r="X306" s="33">
        <v>130.78272927571973</v>
      </c>
      <c r="Y306" s="33">
        <v>136.94061386472092</v>
      </c>
      <c r="Z306" s="33">
        <v>153.40915581133225</v>
      </c>
      <c r="AA306" s="33">
        <v>164.84630870480996</v>
      </c>
      <c r="AB306" s="33">
        <v>181.87689267837598</v>
      </c>
      <c r="AC306" s="33">
        <v>200.99876688726769</v>
      </c>
      <c r="AD306" s="33">
        <v>221.19882512270036</v>
      </c>
      <c r="AE306" s="33">
        <v>247.01586166094128</v>
      </c>
      <c r="AF306" s="34"/>
      <c r="AG306" s="34"/>
      <c r="AH306" s="34"/>
    </row>
    <row r="307" spans="1:34" ht="14.5" x14ac:dyDescent="0.35">
      <c r="A307" s="8" t="str">
        <f t="shared" si="4"/>
        <v>EinkommensentwicklungLuxemburg</v>
      </c>
      <c r="B307" s="8">
        <v>307</v>
      </c>
      <c r="C307" s="32" t="s">
        <v>219</v>
      </c>
      <c r="D307" s="32" t="s">
        <v>10</v>
      </c>
      <c r="E307" s="32" t="s">
        <v>366</v>
      </c>
      <c r="F307" s="32" t="s">
        <v>68</v>
      </c>
      <c r="G307" s="32" t="s">
        <v>32</v>
      </c>
      <c r="H307" s="32" t="s">
        <v>376</v>
      </c>
      <c r="I307" s="33">
        <v>70.170005432994614</v>
      </c>
      <c r="J307" s="33">
        <v>72.941900447727804</v>
      </c>
      <c r="K307" s="33">
        <v>76.003657004068472</v>
      </c>
      <c r="L307" s="33">
        <v>77.152668063560398</v>
      </c>
      <c r="M307" s="33">
        <v>79.97552125505139</v>
      </c>
      <c r="N307" s="33">
        <v>84.383638722171497</v>
      </c>
      <c r="O307" s="33">
        <v>87.93924784626445</v>
      </c>
      <c r="P307" s="33">
        <v>90.980113236435798</v>
      </c>
      <c r="Q307" s="33">
        <v>93.418922098469423</v>
      </c>
      <c r="R307" s="33">
        <v>98.532731463781715</v>
      </c>
      <c r="S307" s="33">
        <v>100</v>
      </c>
      <c r="T307" s="33">
        <v>103.88351725718827</v>
      </c>
      <c r="U307" s="33">
        <v>105.6655583846796</v>
      </c>
      <c r="V307" s="33">
        <v>109.5676264877937</v>
      </c>
      <c r="W307" s="33">
        <v>111.50288320057524</v>
      </c>
      <c r="X307" s="33">
        <v>112.69067230111953</v>
      </c>
      <c r="Y307" s="33">
        <v>113.57878011977083</v>
      </c>
      <c r="Z307" s="33">
        <v>117.73890614735147</v>
      </c>
      <c r="AA307" s="33">
        <v>121.41034301054884</v>
      </c>
      <c r="AB307" s="33">
        <v>124.15745578276569</v>
      </c>
      <c r="AC307" s="33">
        <v>132.95718041588722</v>
      </c>
      <c r="AD307" s="33">
        <v>134.24346064350161</v>
      </c>
      <c r="AE307" s="33">
        <v>142.84462574111504</v>
      </c>
      <c r="AF307" s="34"/>
      <c r="AG307" s="34"/>
      <c r="AH307" s="34"/>
    </row>
    <row r="308" spans="1:34" ht="14.5" x14ac:dyDescent="0.35">
      <c r="A308" s="8" t="str">
        <f t="shared" si="4"/>
        <v>EinkommensentwicklungMalta</v>
      </c>
      <c r="B308" s="8">
        <v>308</v>
      </c>
      <c r="C308" s="32" t="s">
        <v>219</v>
      </c>
      <c r="D308" s="32" t="s">
        <v>16</v>
      </c>
      <c r="E308" s="32" t="s">
        <v>366</v>
      </c>
      <c r="F308" s="32" t="s">
        <v>68</v>
      </c>
      <c r="G308" s="32" t="s">
        <v>32</v>
      </c>
      <c r="H308" s="32" t="s">
        <v>376</v>
      </c>
      <c r="I308" s="33">
        <v>66.359581701838593</v>
      </c>
      <c r="J308" s="33">
        <v>72.845992032245675</v>
      </c>
      <c r="K308" s="33">
        <v>73.767959348166286</v>
      </c>
      <c r="L308" s="33">
        <v>79.399339100342075</v>
      </c>
      <c r="M308" s="33">
        <v>84.178444033642677</v>
      </c>
      <c r="N308" s="33">
        <v>82.808570161593551</v>
      </c>
      <c r="O308" s="33">
        <v>86.72607617154847</v>
      </c>
      <c r="P308" s="33">
        <v>89.193926556428352</v>
      </c>
      <c r="Q308" s="33">
        <v>91.44280874193295</v>
      </c>
      <c r="R308" s="33">
        <v>93.555818676555617</v>
      </c>
      <c r="S308" s="33">
        <v>100</v>
      </c>
      <c r="T308" s="33">
        <v>106.67947508376126</v>
      </c>
      <c r="U308" s="33">
        <v>110.24038660486745</v>
      </c>
      <c r="V308" s="33">
        <v>114.41757007953272</v>
      </c>
      <c r="W308" s="33">
        <v>120.02568757286789</v>
      </c>
      <c r="X308" s="33">
        <v>127.83491587452936</v>
      </c>
      <c r="Y308" s="33">
        <v>128.11226411625736</v>
      </c>
      <c r="Z308" s="33">
        <v>135.56192264668857</v>
      </c>
      <c r="AA308" s="33">
        <v>142.95038875441912</v>
      </c>
      <c r="AB308" s="33">
        <v>143.43691051616628</v>
      </c>
      <c r="AC308" s="33">
        <v>151.64789466592313</v>
      </c>
      <c r="AD308" s="33">
        <v>159.37625701029975</v>
      </c>
      <c r="AE308" s="33">
        <v>169.09558419362168</v>
      </c>
      <c r="AF308" s="34"/>
      <c r="AG308" s="34"/>
      <c r="AH308" s="34"/>
    </row>
    <row r="309" spans="1:34" ht="14.5" x14ac:dyDescent="0.35">
      <c r="A309" s="8" t="str">
        <f t="shared" si="4"/>
        <v>EinkommensentwicklungNiederlande</v>
      </c>
      <c r="B309" s="8">
        <v>309</v>
      </c>
      <c r="C309" s="32" t="s">
        <v>219</v>
      </c>
      <c r="D309" s="32" t="s">
        <v>1</v>
      </c>
      <c r="E309" s="32" t="s">
        <v>366</v>
      </c>
      <c r="F309" s="32" t="s">
        <v>68</v>
      </c>
      <c r="G309" s="32" t="s">
        <v>32</v>
      </c>
      <c r="H309" s="32" t="s">
        <v>376</v>
      </c>
      <c r="I309" s="33">
        <v>74.943320860796589</v>
      </c>
      <c r="J309" s="33">
        <v>77.375718216695361</v>
      </c>
      <c r="K309" s="33">
        <v>81.383027482742037</v>
      </c>
      <c r="L309" s="33">
        <v>84.353393888240433</v>
      </c>
      <c r="M309" s="33">
        <v>85.810803078822943</v>
      </c>
      <c r="N309" s="33">
        <v>87.983917444785689</v>
      </c>
      <c r="O309" s="33">
        <v>89.736299257550854</v>
      </c>
      <c r="P309" s="33">
        <v>92.50257575135025</v>
      </c>
      <c r="Q309" s="33">
        <v>96.047644859471163</v>
      </c>
      <c r="R309" s="33">
        <v>99.079607708608975</v>
      </c>
      <c r="S309" s="33">
        <v>100</v>
      </c>
      <c r="T309" s="33">
        <v>101.75363867288183</v>
      </c>
      <c r="U309" s="33">
        <v>104.50955523994338</v>
      </c>
      <c r="V309" s="33">
        <v>106.04400056878337</v>
      </c>
      <c r="W309" s="33">
        <v>107.04207542839488</v>
      </c>
      <c r="X309" s="33">
        <v>107.20094597205994</v>
      </c>
      <c r="Y309" s="33">
        <v>108.12506269296118</v>
      </c>
      <c r="Z309" s="33">
        <v>109.33300459328707</v>
      </c>
      <c r="AA309" s="33">
        <v>111.41323159080609</v>
      </c>
      <c r="AB309" s="33">
        <v>114.21520997761061</v>
      </c>
      <c r="AC309" s="33">
        <v>122.71916057470196</v>
      </c>
      <c r="AD309" s="33">
        <v>122.60472544036236</v>
      </c>
      <c r="AE309" s="33">
        <v>127.69839805352061</v>
      </c>
      <c r="AF309" s="33">
        <v>136.06381690726553</v>
      </c>
      <c r="AG309" s="34"/>
      <c r="AH309" s="34"/>
    </row>
    <row r="310" spans="1:34" ht="14.5" x14ac:dyDescent="0.35">
      <c r="A310" s="8" t="str">
        <f t="shared" si="4"/>
        <v>EinkommensentwicklungÖsterreich</v>
      </c>
      <c r="B310" s="8">
        <v>310</v>
      </c>
      <c r="C310" s="32" t="s">
        <v>219</v>
      </c>
      <c r="D310" s="32" t="s">
        <v>56</v>
      </c>
      <c r="E310" s="32" t="s">
        <v>366</v>
      </c>
      <c r="F310" s="32" t="s">
        <v>68</v>
      </c>
      <c r="G310" s="32" t="s">
        <v>32</v>
      </c>
      <c r="H310" s="32" t="s">
        <v>376</v>
      </c>
      <c r="I310" s="33">
        <v>77.017861844008138</v>
      </c>
      <c r="J310" s="33">
        <v>78.552021547836532</v>
      </c>
      <c r="K310" s="33">
        <v>80.429120776348313</v>
      </c>
      <c r="L310" s="33">
        <v>82.180182098241588</v>
      </c>
      <c r="M310" s="33">
        <v>83.536241368600599</v>
      </c>
      <c r="N310" s="33">
        <v>85.866092104431175</v>
      </c>
      <c r="O310" s="33">
        <v>89.272319278076722</v>
      </c>
      <c r="P310" s="33">
        <v>92.083278655152839</v>
      </c>
      <c r="Q310" s="33">
        <v>94.884778146404642</v>
      </c>
      <c r="R310" s="33">
        <v>98.895518138929745</v>
      </c>
      <c r="S310" s="33">
        <v>100</v>
      </c>
      <c r="T310" s="33">
        <v>102.03524048190431</v>
      </c>
      <c r="U310" s="33">
        <v>105.83531310881997</v>
      </c>
      <c r="V310" s="33">
        <v>108.93152638444781</v>
      </c>
      <c r="W310" s="33">
        <v>111.35104491564924</v>
      </c>
      <c r="X310" s="33">
        <v>115.01209926153042</v>
      </c>
      <c r="Y310" s="33">
        <v>116.78364101409267</v>
      </c>
      <c r="Z310" s="33">
        <v>119.57994769149735</v>
      </c>
      <c r="AA310" s="33">
        <v>123.09145442045988</v>
      </c>
      <c r="AB310" s="33">
        <v>125.71978368663339</v>
      </c>
      <c r="AC310" s="33">
        <v>138.40779100737061</v>
      </c>
      <c r="AD310" s="33">
        <v>137.59984361727948</v>
      </c>
      <c r="AE310" s="33">
        <v>144.24983895418924</v>
      </c>
      <c r="AF310" s="34"/>
      <c r="AG310" s="34"/>
      <c r="AH310" s="34"/>
    </row>
    <row r="311" spans="1:34" ht="14.5" x14ac:dyDescent="0.35">
      <c r="A311" s="8" t="str">
        <f t="shared" si="4"/>
        <v>EinkommensentwicklungPolen</v>
      </c>
      <c r="B311" s="8">
        <v>311</v>
      </c>
      <c r="C311" s="32" t="s">
        <v>219</v>
      </c>
      <c r="D311" s="32" t="s">
        <v>21</v>
      </c>
      <c r="E311" s="32" t="s">
        <v>366</v>
      </c>
      <c r="F311" s="32" t="s">
        <v>68</v>
      </c>
      <c r="G311" s="32" t="s">
        <v>32</v>
      </c>
      <c r="H311" s="32" t="s">
        <v>376</v>
      </c>
      <c r="I311" s="33">
        <v>61.623569384109565</v>
      </c>
      <c r="J311" s="33">
        <v>67.698909764414168</v>
      </c>
      <c r="K311" s="33">
        <v>69.828650719524191</v>
      </c>
      <c r="L311" s="33">
        <v>71.003801761957021</v>
      </c>
      <c r="M311" s="33">
        <v>72.515143633307773</v>
      </c>
      <c r="N311" s="33">
        <v>74.176768756065442</v>
      </c>
      <c r="O311" s="33">
        <v>75.759547974783288</v>
      </c>
      <c r="P311" s="33">
        <v>80.154829961642079</v>
      </c>
      <c r="Q311" s="33">
        <v>87.331313062261501</v>
      </c>
      <c r="R311" s="33">
        <v>90.84457916285352</v>
      </c>
      <c r="S311" s="33">
        <v>100</v>
      </c>
      <c r="T311" s="33">
        <v>105.97496968438659</v>
      </c>
      <c r="U311" s="33">
        <v>109.97560582637401</v>
      </c>
      <c r="V311" s="33">
        <v>111.98189304612387</v>
      </c>
      <c r="W311" s="33">
        <v>114.16502184263237</v>
      </c>
      <c r="X311" s="33">
        <v>116.49676690756404</v>
      </c>
      <c r="Y311" s="33">
        <v>122.03192464209023</v>
      </c>
      <c r="Z311" s="33">
        <v>130.0515399142665</v>
      </c>
      <c r="AA311" s="33">
        <v>141.61778130993039</v>
      </c>
      <c r="AB311" s="33">
        <v>154.25949302114162</v>
      </c>
      <c r="AC311" s="33">
        <v>163.05981393403033</v>
      </c>
      <c r="AD311" s="33">
        <v>166.74567833536491</v>
      </c>
      <c r="AE311" s="33">
        <v>191.00530043211947</v>
      </c>
      <c r="AF311" s="34"/>
      <c r="AG311" s="34"/>
      <c r="AH311" s="34"/>
    </row>
    <row r="312" spans="1:34" ht="14.5" x14ac:dyDescent="0.35">
      <c r="A312" s="8" t="str">
        <f t="shared" si="4"/>
        <v>EinkommensentwicklungPortugal</v>
      </c>
      <c r="B312" s="8">
        <v>312</v>
      </c>
      <c r="C312" s="32" t="s">
        <v>219</v>
      </c>
      <c r="D312" s="32" t="s">
        <v>7</v>
      </c>
      <c r="E312" s="32" t="s">
        <v>366</v>
      </c>
      <c r="F312" s="32" t="s">
        <v>68</v>
      </c>
      <c r="G312" s="32" t="s">
        <v>32</v>
      </c>
      <c r="H312" s="32" t="s">
        <v>376</v>
      </c>
      <c r="I312" s="33">
        <v>73.356855622202673</v>
      </c>
      <c r="J312" s="33">
        <v>76.839876254771909</v>
      </c>
      <c r="K312" s="33">
        <v>79.837122572507312</v>
      </c>
      <c r="L312" s="33">
        <v>82.522312200988637</v>
      </c>
      <c r="M312" s="33">
        <v>84.952522607111575</v>
      </c>
      <c r="N312" s="33">
        <v>88.857814664184659</v>
      </c>
      <c r="O312" s="33">
        <v>90.681475556792819</v>
      </c>
      <c r="P312" s="33">
        <v>93.570158731318344</v>
      </c>
      <c r="Q312" s="33">
        <v>96.487301808273742</v>
      </c>
      <c r="R312" s="33">
        <v>98.449466724689032</v>
      </c>
      <c r="S312" s="33">
        <v>100</v>
      </c>
      <c r="T312" s="33">
        <v>99.41940496105974</v>
      </c>
      <c r="U312" s="33">
        <v>97.029699780104465</v>
      </c>
      <c r="V312" s="33">
        <v>99.665104682542577</v>
      </c>
      <c r="W312" s="33">
        <v>97.362803144712032</v>
      </c>
      <c r="X312" s="33">
        <v>97.732857169818928</v>
      </c>
      <c r="Y312" s="33">
        <v>98.831689143543372</v>
      </c>
      <c r="Z312" s="33">
        <v>101.56006746319817</v>
      </c>
      <c r="AA312" s="33">
        <v>105.06195737442874</v>
      </c>
      <c r="AB312" s="33">
        <v>109.99138271781104</v>
      </c>
      <c r="AC312" s="33">
        <v>119.47472400473956</v>
      </c>
      <c r="AD312" s="33">
        <v>124.44611884972956</v>
      </c>
      <c r="AE312" s="33">
        <v>129.12585019353426</v>
      </c>
      <c r="AF312" s="34"/>
      <c r="AG312" s="34"/>
      <c r="AH312" s="34"/>
    </row>
    <row r="313" spans="1:34" ht="14.5" x14ac:dyDescent="0.35">
      <c r="A313" s="8" t="str">
        <f t="shared" si="4"/>
        <v>EinkommensentwicklungRumänien</v>
      </c>
      <c r="B313" s="8">
        <v>313</v>
      </c>
      <c r="C313" s="32" t="s">
        <v>219</v>
      </c>
      <c r="D313" s="32" t="s">
        <v>100</v>
      </c>
      <c r="E313" s="32" t="s">
        <v>366</v>
      </c>
      <c r="F313" s="32" t="s">
        <v>68</v>
      </c>
      <c r="G313" s="32" t="s">
        <v>32</v>
      </c>
      <c r="H313" s="32" t="s">
        <v>376</v>
      </c>
      <c r="I313" s="33">
        <v>17.067421694876213</v>
      </c>
      <c r="J313" s="33">
        <v>26.43378484699835</v>
      </c>
      <c r="K313" s="33">
        <v>31.002073923314118</v>
      </c>
      <c r="L313" s="33">
        <v>39.188071571772092</v>
      </c>
      <c r="M313" s="33">
        <v>45.842520118466673</v>
      </c>
      <c r="N313" s="33">
        <v>58.828596071391026</v>
      </c>
      <c r="O313" s="33">
        <v>67.636468264284204</v>
      </c>
      <c r="P313" s="33">
        <v>72.148716031372246</v>
      </c>
      <c r="Q313" s="33">
        <v>98.44107522992789</v>
      </c>
      <c r="R313" s="33">
        <v>96.157865690152306</v>
      </c>
      <c r="S313" s="33">
        <v>100</v>
      </c>
      <c r="T313" s="33">
        <v>100.55362191040726</v>
      </c>
      <c r="U313" s="33">
        <v>105.7271347875502</v>
      </c>
      <c r="V313" s="33">
        <v>111.22942031301891</v>
      </c>
      <c r="W313" s="33">
        <v>119.55694567114168</v>
      </c>
      <c r="X313" s="33">
        <v>121.96727124679185</v>
      </c>
      <c r="Y313" s="33">
        <v>140.06821340235095</v>
      </c>
      <c r="Z313" s="33">
        <v>162.6773234263807</v>
      </c>
      <c r="AA313" s="33">
        <v>183.22184966175504</v>
      </c>
      <c r="AB313" s="33">
        <v>202.11622946642214</v>
      </c>
      <c r="AC313" s="33">
        <v>216.69242375334679</v>
      </c>
      <c r="AD313" s="33">
        <v>222.5969482098933</v>
      </c>
      <c r="AE313" s="33">
        <v>249.75566279593079</v>
      </c>
      <c r="AF313" s="34"/>
      <c r="AG313" s="34"/>
      <c r="AH313" s="34"/>
    </row>
    <row r="314" spans="1:34" ht="14.5" x14ac:dyDescent="0.35">
      <c r="A314" s="8" t="str">
        <f t="shared" si="4"/>
        <v>EinkommensentwicklungSchweden</v>
      </c>
      <c r="B314" s="8">
        <v>314</v>
      </c>
      <c r="C314" s="32" t="s">
        <v>219</v>
      </c>
      <c r="D314" s="32" t="s">
        <v>13</v>
      </c>
      <c r="E314" s="32" t="s">
        <v>366</v>
      </c>
      <c r="F314" s="32" t="s">
        <v>68</v>
      </c>
      <c r="G314" s="32" t="s">
        <v>32</v>
      </c>
      <c r="H314" s="32" t="s">
        <v>376</v>
      </c>
      <c r="I314" s="33">
        <v>70.220666010761406</v>
      </c>
      <c r="J314" s="33">
        <v>74.2760360471392</v>
      </c>
      <c r="K314" s="33">
        <v>77.796571844540068</v>
      </c>
      <c r="L314" s="33">
        <v>81.522020644424146</v>
      </c>
      <c r="M314" s="33">
        <v>83.639025053464181</v>
      </c>
      <c r="N314" s="33">
        <v>86.707383458208454</v>
      </c>
      <c r="O314" s="33">
        <v>89.203157607638062</v>
      </c>
      <c r="P314" s="33">
        <v>93.325106126556577</v>
      </c>
      <c r="Q314" s="33">
        <v>96.174316146527843</v>
      </c>
      <c r="R314" s="33">
        <v>99.285085737182882</v>
      </c>
      <c r="S314" s="33">
        <v>100</v>
      </c>
      <c r="T314" s="33">
        <v>103.0402732690134</v>
      </c>
      <c r="U314" s="33">
        <v>107.0742582729346</v>
      </c>
      <c r="V314" s="33">
        <v>109.66920993217803</v>
      </c>
      <c r="W314" s="33">
        <v>112.19839236251438</v>
      </c>
      <c r="X314" s="33">
        <v>114.96776732188229</v>
      </c>
      <c r="Y314" s="33">
        <v>116.70987639355941</v>
      </c>
      <c r="Z314" s="33">
        <v>120.1793845669978</v>
      </c>
      <c r="AA314" s="33">
        <v>124.8958774091691</v>
      </c>
      <c r="AB314" s="33">
        <v>129.71152849878257</v>
      </c>
      <c r="AC314" s="33">
        <v>135.28317894329308</v>
      </c>
      <c r="AD314" s="33">
        <v>138.92526662416856</v>
      </c>
      <c r="AE314" s="33">
        <v>143.4584624176666</v>
      </c>
      <c r="AF314" s="34"/>
      <c r="AG314" s="34"/>
      <c r="AH314" s="34"/>
    </row>
    <row r="315" spans="1:34" ht="14.5" x14ac:dyDescent="0.35">
      <c r="A315" s="8" t="str">
        <f t="shared" si="4"/>
        <v>EinkommensentwicklungSlowakei</v>
      </c>
      <c r="B315" s="8">
        <v>315</v>
      </c>
      <c r="C315" s="32" t="s">
        <v>219</v>
      </c>
      <c r="D315" s="32" t="s">
        <v>23</v>
      </c>
      <c r="E315" s="32" t="s">
        <v>366</v>
      </c>
      <c r="F315" s="32" t="s">
        <v>68</v>
      </c>
      <c r="G315" s="32" t="s">
        <v>32</v>
      </c>
      <c r="H315" s="32" t="s">
        <v>376</v>
      </c>
      <c r="I315" s="33">
        <v>49.993521002072242</v>
      </c>
      <c r="J315" s="33">
        <v>53.313772182958211</v>
      </c>
      <c r="K315" s="33">
        <v>59.733099886425123</v>
      </c>
      <c r="L315" s="33">
        <v>66.618058674988418</v>
      </c>
      <c r="M315" s="33">
        <v>70.174694702416701</v>
      </c>
      <c r="N315" s="33">
        <v>74.847537433382399</v>
      </c>
      <c r="O315" s="33">
        <v>80.838194592576045</v>
      </c>
      <c r="P315" s="33">
        <v>87.489033488878604</v>
      </c>
      <c r="Q315" s="33">
        <v>93.12785242051315</v>
      </c>
      <c r="R315" s="33">
        <v>96.569913271424639</v>
      </c>
      <c r="S315" s="33">
        <v>100</v>
      </c>
      <c r="T315" s="33">
        <v>102.57655000515659</v>
      </c>
      <c r="U315" s="33">
        <v>105.30233210416056</v>
      </c>
      <c r="V315" s="33">
        <v>108.96934264160849</v>
      </c>
      <c r="W315" s="33">
        <v>111.79505153107891</v>
      </c>
      <c r="X315" s="33">
        <v>116.27742326339366</v>
      </c>
      <c r="Y315" s="33">
        <v>119.8910302802157</v>
      </c>
      <c r="Z315" s="33">
        <v>128.10934570554508</v>
      </c>
      <c r="AA315" s="33">
        <v>136.5821075628302</v>
      </c>
      <c r="AB315" s="33">
        <v>147.22161361836746</v>
      </c>
      <c r="AC315" s="33">
        <v>163.65726666378367</v>
      </c>
      <c r="AD315" s="33">
        <v>173.17056250574345</v>
      </c>
      <c r="AE315" s="33">
        <v>179.18721236400387</v>
      </c>
      <c r="AF315" s="34"/>
      <c r="AG315" s="34"/>
      <c r="AH315" s="34"/>
    </row>
    <row r="316" spans="1:34" ht="14.5" x14ac:dyDescent="0.35">
      <c r="A316" s="8" t="str">
        <f t="shared" si="4"/>
        <v>EinkommensentwicklungSlowenien</v>
      </c>
      <c r="B316" s="8">
        <v>316</v>
      </c>
      <c r="C316" s="32" t="s">
        <v>219</v>
      </c>
      <c r="D316" s="32" t="s">
        <v>26</v>
      </c>
      <c r="E316" s="32" t="s">
        <v>366</v>
      </c>
      <c r="F316" s="32" t="s">
        <v>68</v>
      </c>
      <c r="G316" s="32" t="s">
        <v>32</v>
      </c>
      <c r="H316" s="32" t="s">
        <v>376</v>
      </c>
      <c r="I316" s="33">
        <v>53.912985329155205</v>
      </c>
      <c r="J316" s="33">
        <v>61.048158016609321</v>
      </c>
      <c r="K316" s="33">
        <v>64.549205761648352</v>
      </c>
      <c r="L316" s="33">
        <v>69.014142654917237</v>
      </c>
      <c r="M316" s="33">
        <v>73.063439826531564</v>
      </c>
      <c r="N316" s="33">
        <v>79.288614241437799</v>
      </c>
      <c r="O316" s="33">
        <v>84.712973876255845</v>
      </c>
      <c r="P316" s="33">
        <v>90.521627872836731</v>
      </c>
      <c r="Q316" s="33">
        <v>96.290015809089198</v>
      </c>
      <c r="R316" s="33">
        <v>97.214873828407988</v>
      </c>
      <c r="S316" s="33">
        <v>100</v>
      </c>
      <c r="T316" s="33">
        <v>102.47662247956768</v>
      </c>
      <c r="U316" s="33">
        <v>102.85437286531413</v>
      </c>
      <c r="V316" s="33">
        <v>102.17079359863479</v>
      </c>
      <c r="W316" s="33">
        <v>102.50105972722461</v>
      </c>
      <c r="X316" s="33">
        <v>103.36836551767945</v>
      </c>
      <c r="Y316" s="33">
        <v>109.34998857194307</v>
      </c>
      <c r="Z316" s="33">
        <v>114.64515516876868</v>
      </c>
      <c r="AA316" s="33">
        <v>120.41223381921125</v>
      </c>
      <c r="AB316" s="33">
        <v>126.51793984820456</v>
      </c>
      <c r="AC316" s="33">
        <v>136.15314936254947</v>
      </c>
      <c r="AD316" s="33">
        <v>140.90813926908586</v>
      </c>
      <c r="AE316" s="33">
        <v>147.5290154245148</v>
      </c>
      <c r="AF316" s="34"/>
      <c r="AG316" s="34"/>
      <c r="AH316" s="34"/>
    </row>
    <row r="317" spans="1:34" ht="14.5" x14ac:dyDescent="0.35">
      <c r="A317" s="8" t="str">
        <f t="shared" si="4"/>
        <v>EinkommensentwicklungSpanien</v>
      </c>
      <c r="B317" s="8">
        <v>317</v>
      </c>
      <c r="C317" s="32" t="s">
        <v>219</v>
      </c>
      <c r="D317" s="32" t="s">
        <v>8</v>
      </c>
      <c r="E317" s="32" t="s">
        <v>366</v>
      </c>
      <c r="F317" s="32" t="s">
        <v>68</v>
      </c>
      <c r="G317" s="32" t="s">
        <v>32</v>
      </c>
      <c r="H317" s="32" t="s">
        <v>376</v>
      </c>
      <c r="I317" s="33">
        <v>69.902878851198722</v>
      </c>
      <c r="J317" s="33">
        <v>71.495805880330948</v>
      </c>
      <c r="K317" s="33">
        <v>73.80816404582481</v>
      </c>
      <c r="L317" s="33">
        <v>75.719505858880126</v>
      </c>
      <c r="M317" s="33">
        <v>78.510076906555909</v>
      </c>
      <c r="N317" s="33">
        <v>81.266829619118369</v>
      </c>
      <c r="O317" s="33">
        <v>84.730441405468682</v>
      </c>
      <c r="P317" s="33">
        <v>88.941779373878248</v>
      </c>
      <c r="Q317" s="33">
        <v>94.755010212025184</v>
      </c>
      <c r="R317" s="33">
        <v>98.233687355612346</v>
      </c>
      <c r="S317" s="33">
        <v>100</v>
      </c>
      <c r="T317" s="33">
        <v>99.967867876917111</v>
      </c>
      <c r="U317" s="33">
        <v>99.641336252876172</v>
      </c>
      <c r="V317" s="33">
        <v>100.6606508649319</v>
      </c>
      <c r="W317" s="33">
        <v>100.946922947358</v>
      </c>
      <c r="X317" s="33">
        <v>101.633419017386</v>
      </c>
      <c r="Y317" s="33">
        <v>101.21512962559802</v>
      </c>
      <c r="Z317" s="33">
        <v>102.28921719236095</v>
      </c>
      <c r="AA317" s="33">
        <v>103.78378420124454</v>
      </c>
      <c r="AB317" s="33">
        <v>108.82030760968971</v>
      </c>
      <c r="AC317" s="33">
        <v>116.69817637174444</v>
      </c>
      <c r="AD317" s="33">
        <v>117.32518695103558</v>
      </c>
      <c r="AE317" s="33">
        <v>120.52788287014999</v>
      </c>
      <c r="AF317" s="33">
        <v>128.41376639117934</v>
      </c>
      <c r="AG317" s="34"/>
      <c r="AH317" s="34"/>
    </row>
    <row r="318" spans="1:34" ht="14.5" x14ac:dyDescent="0.35">
      <c r="A318" s="8" t="str">
        <f t="shared" si="4"/>
        <v>EinkommensentwicklungTschechische Republik</v>
      </c>
      <c r="B318" s="8">
        <v>318</v>
      </c>
      <c r="C318" s="32" t="s">
        <v>219</v>
      </c>
      <c r="D318" s="32" t="s">
        <v>22</v>
      </c>
      <c r="E318" s="32" t="s">
        <v>366</v>
      </c>
      <c r="F318" s="32" t="s">
        <v>68</v>
      </c>
      <c r="G318" s="32" t="s">
        <v>32</v>
      </c>
      <c r="H318" s="32" t="s">
        <v>376</v>
      </c>
      <c r="I318" s="33">
        <v>56.40080423863553</v>
      </c>
      <c r="J318" s="33">
        <v>64.074682071758744</v>
      </c>
      <c r="K318" s="33">
        <v>69.452814040549995</v>
      </c>
      <c r="L318" s="33">
        <v>75.761960580386372</v>
      </c>
      <c r="M318" s="33">
        <v>80.661540912584499</v>
      </c>
      <c r="N318" s="33">
        <v>83.452698555682062</v>
      </c>
      <c r="O318" s="33">
        <v>89.067211511328807</v>
      </c>
      <c r="P318" s="33">
        <v>95.025599504439512</v>
      </c>
      <c r="Q318" s="33">
        <v>98.088326076916587</v>
      </c>
      <c r="R318" s="33">
        <v>97.594104392694973</v>
      </c>
      <c r="S318" s="33">
        <v>100</v>
      </c>
      <c r="T318" s="33">
        <v>102.30051491892411</v>
      </c>
      <c r="U318" s="33">
        <v>104.96131917742196</v>
      </c>
      <c r="V318" s="33">
        <v>105.10071072860254</v>
      </c>
      <c r="W318" s="33">
        <v>107.56947081488293</v>
      </c>
      <c r="X318" s="33">
        <v>112.42926281656376</v>
      </c>
      <c r="Y318" s="33">
        <v>115.25228267214349</v>
      </c>
      <c r="Z318" s="33">
        <v>123.69221868450602</v>
      </c>
      <c r="AA318" s="33">
        <v>133.14213660838379</v>
      </c>
      <c r="AB318" s="33">
        <v>142.0051684461734</v>
      </c>
      <c r="AC318" s="33">
        <v>155.66695125699809</v>
      </c>
      <c r="AD318" s="33">
        <v>159.19847030173113</v>
      </c>
      <c r="AE318" s="33">
        <v>164.56973396006615</v>
      </c>
      <c r="AF318" s="34"/>
      <c r="AG318" s="34"/>
      <c r="AH318" s="34"/>
    </row>
    <row r="319" spans="1:34" ht="14.5" x14ac:dyDescent="0.35">
      <c r="A319" s="8" t="str">
        <f t="shared" si="4"/>
        <v>EinkommensentwicklungUngarn</v>
      </c>
      <c r="B319" s="8">
        <v>319</v>
      </c>
      <c r="C319" s="32" t="s">
        <v>219</v>
      </c>
      <c r="D319" s="32" t="s">
        <v>24</v>
      </c>
      <c r="E319" s="32" t="s">
        <v>366</v>
      </c>
      <c r="F319" s="32" t="s">
        <v>68</v>
      </c>
      <c r="G319" s="32" t="s">
        <v>32</v>
      </c>
      <c r="H319" s="32" t="s">
        <v>376</v>
      </c>
      <c r="I319" s="33">
        <v>46.457706799250147</v>
      </c>
      <c r="J319" s="33">
        <v>54.526853095270347</v>
      </c>
      <c r="K319" s="33">
        <v>61.210824552080986</v>
      </c>
      <c r="L319" s="33">
        <v>67.825981652540008</v>
      </c>
      <c r="M319" s="33">
        <v>75.48745905109152</v>
      </c>
      <c r="N319" s="33">
        <v>82.337227735931833</v>
      </c>
      <c r="O319" s="33">
        <v>87.562813919368566</v>
      </c>
      <c r="P319" s="33">
        <v>94.317708591557292</v>
      </c>
      <c r="Q319" s="33">
        <v>101.16866765733459</v>
      </c>
      <c r="R319" s="33">
        <v>99.507417901960977</v>
      </c>
      <c r="S319" s="33">
        <v>100</v>
      </c>
      <c r="T319" s="33">
        <v>104.74026228144488</v>
      </c>
      <c r="U319" s="33">
        <v>108.47662440117453</v>
      </c>
      <c r="V319" s="33">
        <v>108.94227356394694</v>
      </c>
      <c r="W319" s="33">
        <v>108.61286746269177</v>
      </c>
      <c r="X319" s="33">
        <v>110.54917774219719</v>
      </c>
      <c r="Y319" s="33">
        <v>112.00883750928385</v>
      </c>
      <c r="Z319" s="33">
        <v>120.4371477982799</v>
      </c>
      <c r="AA319" s="33">
        <v>129.0520709426039</v>
      </c>
      <c r="AB319" s="33">
        <v>138.10625770342213</v>
      </c>
      <c r="AC319" s="33">
        <v>147.33921252561865</v>
      </c>
      <c r="AD319" s="33">
        <v>157.50425671809307</v>
      </c>
      <c r="AE319" s="33">
        <v>181.27544442966547</v>
      </c>
      <c r="AF319" s="34"/>
      <c r="AG319" s="34"/>
      <c r="AH319" s="34"/>
    </row>
    <row r="320" spans="1:34" ht="14.5" x14ac:dyDescent="0.35">
      <c r="A320" s="8" t="str">
        <f t="shared" si="4"/>
        <v>EinkommensentwicklungVereinigtes Königreich Großbritannien und Nordirland</v>
      </c>
      <c r="B320" s="8">
        <v>320</v>
      </c>
      <c r="C320" s="32" t="s">
        <v>219</v>
      </c>
      <c r="D320" s="32" t="s">
        <v>57</v>
      </c>
      <c r="E320" s="32" t="s">
        <v>366</v>
      </c>
      <c r="F320" s="32" t="s">
        <v>68</v>
      </c>
      <c r="G320" s="32" t="s">
        <v>32</v>
      </c>
      <c r="H320" s="32" t="s">
        <v>376</v>
      </c>
      <c r="I320" s="33">
        <v>66.618393007389045</v>
      </c>
      <c r="J320" s="33">
        <v>70.094577029293021</v>
      </c>
      <c r="K320" s="33">
        <v>72.257997672540768</v>
      </c>
      <c r="L320" s="33">
        <v>76.365319868830056</v>
      </c>
      <c r="M320" s="33">
        <v>81.293502063471905</v>
      </c>
      <c r="N320" s="33">
        <v>83.713500599139735</v>
      </c>
      <c r="O320" s="33">
        <v>88.900486370442167</v>
      </c>
      <c r="P320" s="33">
        <v>93.552489094275955</v>
      </c>
      <c r="Q320" s="33">
        <v>95.247252417585102</v>
      </c>
      <c r="R320" s="33">
        <v>96.360647240865347</v>
      </c>
      <c r="S320" s="33">
        <v>100</v>
      </c>
      <c r="T320" s="33">
        <v>100.68993521837804</v>
      </c>
      <c r="U320" s="33">
        <v>100.86653391451834</v>
      </c>
      <c r="V320" s="33">
        <v>103.54272282783134</v>
      </c>
      <c r="W320" s="33">
        <v>104.10974025635163</v>
      </c>
      <c r="X320" s="33">
        <v>105.91526746859753</v>
      </c>
      <c r="Y320" s="33">
        <v>108.20129202362492</v>
      </c>
      <c r="Z320" s="33">
        <v>111.5018087492369</v>
      </c>
      <c r="AA320" s="33">
        <v>114.50436373871395</v>
      </c>
      <c r="AB320" s="33">
        <v>118.96733203384235</v>
      </c>
      <c r="AC320" s="34"/>
      <c r="AD320" s="34"/>
      <c r="AE320" s="34"/>
      <c r="AF320" s="34"/>
      <c r="AG320" s="34"/>
      <c r="AH320" s="34"/>
    </row>
    <row r="321" spans="1:34" ht="14.5" x14ac:dyDescent="0.35">
      <c r="A321" s="8" t="str">
        <f t="shared" si="4"/>
        <v>EinkommensentwicklungZypern</v>
      </c>
      <c r="B321" s="8">
        <v>321</v>
      </c>
      <c r="C321" s="32" t="s">
        <v>219</v>
      </c>
      <c r="D321" s="32" t="s">
        <v>30</v>
      </c>
      <c r="E321" s="32" t="s">
        <v>366</v>
      </c>
      <c r="F321" s="32" t="s">
        <v>68</v>
      </c>
      <c r="G321" s="32" t="s">
        <v>32</v>
      </c>
      <c r="H321" s="32" t="s">
        <v>376</v>
      </c>
      <c r="I321" s="33">
        <v>67.063673629655398</v>
      </c>
      <c r="J321" s="33">
        <v>69.059727451437269</v>
      </c>
      <c r="K321" s="33">
        <v>72.993820895745969</v>
      </c>
      <c r="L321" s="33">
        <v>79.247114722337187</v>
      </c>
      <c r="M321" s="33">
        <v>83.217364039538879</v>
      </c>
      <c r="N321" s="33">
        <v>90.446697405874815</v>
      </c>
      <c r="O321" s="33">
        <v>93.258555933453707</v>
      </c>
      <c r="P321" s="33">
        <v>92.478127427777636</v>
      </c>
      <c r="Q321" s="33">
        <v>93.586536000042926</v>
      </c>
      <c r="R321" s="33">
        <v>99.597623327777868</v>
      </c>
      <c r="S321" s="33">
        <v>100</v>
      </c>
      <c r="T321" s="33">
        <v>101.73854902821822</v>
      </c>
      <c r="U321" s="33">
        <v>103.11457269001261</v>
      </c>
      <c r="V321" s="33">
        <v>99.686815756627396</v>
      </c>
      <c r="W321" s="33">
        <v>96.132259611064285</v>
      </c>
      <c r="X321" s="33">
        <v>94.061851131649604</v>
      </c>
      <c r="Y321" s="33">
        <v>92.17127041945858</v>
      </c>
      <c r="Z321" s="33">
        <v>94.498991547479179</v>
      </c>
      <c r="AA321" s="33">
        <v>96.08313559006308</v>
      </c>
      <c r="AB321" s="33">
        <v>99.49039634529943</v>
      </c>
      <c r="AC321" s="33">
        <v>104.59178008476766</v>
      </c>
      <c r="AD321" s="33">
        <v>103.86577889148285</v>
      </c>
      <c r="AE321" s="33">
        <v>103.70258249230973</v>
      </c>
      <c r="AF321" s="34"/>
      <c r="AG321" s="34"/>
      <c r="AH321" s="34"/>
    </row>
    <row r="322" spans="1:34" ht="14.5" x14ac:dyDescent="0.35">
      <c r="A322" s="8" t="str">
        <f t="shared" si="4"/>
        <v>EnergieverbrauchBelgien</v>
      </c>
      <c r="B322" s="8">
        <v>322</v>
      </c>
      <c r="C322" s="32" t="s">
        <v>221</v>
      </c>
      <c r="D322" s="32" t="s">
        <v>9</v>
      </c>
      <c r="E322" s="32" t="s">
        <v>372</v>
      </c>
      <c r="F322" s="32" t="s">
        <v>68</v>
      </c>
      <c r="G322" s="32" t="s">
        <v>32</v>
      </c>
      <c r="H322" s="32" t="s">
        <v>374</v>
      </c>
      <c r="I322" s="33">
        <v>1408.2603510000001</v>
      </c>
      <c r="J322" s="33">
        <v>1477.643497</v>
      </c>
      <c r="K322" s="33">
        <v>1407.2502320000001</v>
      </c>
      <c r="L322" s="33">
        <v>1456.7932020000001</v>
      </c>
      <c r="M322" s="33">
        <v>1446.2635069999999</v>
      </c>
      <c r="N322" s="33">
        <v>1431.841946</v>
      </c>
      <c r="O322" s="33">
        <v>1412.1241729999999</v>
      </c>
      <c r="P322" s="33">
        <v>1361.5993899999999</v>
      </c>
      <c r="Q322" s="33">
        <v>1418.597528</v>
      </c>
      <c r="R322" s="33">
        <v>1378.0668389999998</v>
      </c>
      <c r="S322" s="33">
        <v>1484.4165909999999</v>
      </c>
      <c r="T322" s="33">
        <v>1365.9021310000001</v>
      </c>
      <c r="U322" s="33">
        <v>1384.084051</v>
      </c>
      <c r="V322" s="33">
        <v>1428.0024099999998</v>
      </c>
      <c r="W322" s="33">
        <v>1322.787979</v>
      </c>
      <c r="X322" s="33">
        <v>1388.171239</v>
      </c>
      <c r="Y322" s="33">
        <v>1399.962258</v>
      </c>
      <c r="Z322" s="33">
        <v>1380.787517</v>
      </c>
      <c r="AA322" s="33">
        <v>1390.220065</v>
      </c>
      <c r="AB322" s="33">
        <v>1364.487924</v>
      </c>
      <c r="AC322" s="33">
        <v>1295.3472609999999</v>
      </c>
      <c r="AD322" s="33">
        <v>1388.9090449999999</v>
      </c>
      <c r="AE322" s="33">
        <v>1272.0917849999998</v>
      </c>
      <c r="AF322" s="34"/>
      <c r="AG322" s="34"/>
      <c r="AH322" s="34"/>
    </row>
    <row r="323" spans="1:34" ht="14.5" x14ac:dyDescent="0.35">
      <c r="A323" s="8" t="str">
        <f t="shared" si="4"/>
        <v>EnergieverbrauchBulgarien</v>
      </c>
      <c r="B323" s="8">
        <v>323</v>
      </c>
      <c r="C323" s="32" t="s">
        <v>221</v>
      </c>
      <c r="D323" s="32" t="s">
        <v>25</v>
      </c>
      <c r="E323" s="32" t="s">
        <v>372</v>
      </c>
      <c r="F323" s="32" t="s">
        <v>68</v>
      </c>
      <c r="G323" s="32" t="s">
        <v>32</v>
      </c>
      <c r="H323" s="32" t="s">
        <v>374</v>
      </c>
      <c r="I323" s="33">
        <v>359.84366700000004</v>
      </c>
      <c r="J323" s="33">
        <v>360.005472</v>
      </c>
      <c r="K323" s="33">
        <v>359.38778400000001</v>
      </c>
      <c r="L323" s="33">
        <v>382.95593699999995</v>
      </c>
      <c r="M323" s="33">
        <v>383.30666200000002</v>
      </c>
      <c r="N323" s="33">
        <v>402.01439600000003</v>
      </c>
      <c r="O323" s="33">
        <v>416.71777600000001</v>
      </c>
      <c r="P323" s="33">
        <v>411.353365</v>
      </c>
      <c r="Q323" s="33">
        <v>402.83707099999998</v>
      </c>
      <c r="R323" s="33">
        <v>354.703441</v>
      </c>
      <c r="S323" s="33">
        <v>364.22613900000005</v>
      </c>
      <c r="T323" s="33">
        <v>382.04988299999997</v>
      </c>
      <c r="U323" s="33">
        <v>381.13983500000001</v>
      </c>
      <c r="V323" s="33">
        <v>363.44594300000006</v>
      </c>
      <c r="W323" s="33">
        <v>371.850663</v>
      </c>
      <c r="X323" s="33">
        <v>393.07992300000001</v>
      </c>
      <c r="Y323" s="33">
        <v>398.497502</v>
      </c>
      <c r="Z323" s="33">
        <v>408.04146800000001</v>
      </c>
      <c r="AA323" s="33">
        <v>408.53414399999997</v>
      </c>
      <c r="AB323" s="33">
        <v>406.94022200000001</v>
      </c>
      <c r="AC323" s="33">
        <v>397.73173599999996</v>
      </c>
      <c r="AD323" s="33">
        <v>425.56507599999998</v>
      </c>
      <c r="AE323" s="33">
        <v>412.57008200000001</v>
      </c>
      <c r="AF323" s="34"/>
      <c r="AG323" s="34"/>
      <c r="AH323" s="34"/>
    </row>
    <row r="324" spans="1:34" ht="14.5" x14ac:dyDescent="0.35">
      <c r="A324" s="8" t="str">
        <f t="shared" ref="A324:A387" si="5">C324&amp;D324</f>
        <v>EnergieverbrauchDänemark</v>
      </c>
      <c r="B324" s="8">
        <v>324</v>
      </c>
      <c r="C324" s="32" t="s">
        <v>221</v>
      </c>
      <c r="D324" s="32" t="s">
        <v>5</v>
      </c>
      <c r="E324" s="32" t="s">
        <v>372</v>
      </c>
      <c r="F324" s="32" t="s">
        <v>68</v>
      </c>
      <c r="G324" s="32" t="s">
        <v>32</v>
      </c>
      <c r="H324" s="32" t="s">
        <v>374</v>
      </c>
      <c r="I324" s="33">
        <v>586.883241</v>
      </c>
      <c r="J324" s="33">
        <v>603.37660100000005</v>
      </c>
      <c r="K324" s="33">
        <v>594.02480500000001</v>
      </c>
      <c r="L324" s="33">
        <v>606.93580500000007</v>
      </c>
      <c r="M324" s="33">
        <v>612.386751</v>
      </c>
      <c r="N324" s="33">
        <v>616.563894</v>
      </c>
      <c r="O324" s="33">
        <v>623.76541299999997</v>
      </c>
      <c r="P324" s="33">
        <v>625.46729200000004</v>
      </c>
      <c r="Q324" s="33">
        <v>617.78727200000003</v>
      </c>
      <c r="R324" s="33">
        <v>592.243605</v>
      </c>
      <c r="S324" s="33">
        <v>621.73628599999995</v>
      </c>
      <c r="T324" s="33">
        <v>591.02109999999993</v>
      </c>
      <c r="U324" s="33">
        <v>569.89850999999999</v>
      </c>
      <c r="V324" s="33">
        <v>563.56611699999996</v>
      </c>
      <c r="W324" s="33">
        <v>541.44218500000011</v>
      </c>
      <c r="X324" s="33">
        <v>563.64316199999996</v>
      </c>
      <c r="Y324" s="33">
        <v>576.275891</v>
      </c>
      <c r="Z324" s="33">
        <v>578.48849600000005</v>
      </c>
      <c r="AA324" s="33">
        <v>577.26259800000003</v>
      </c>
      <c r="AB324" s="33">
        <v>566.84560199999999</v>
      </c>
      <c r="AC324" s="33">
        <v>547.10453000000007</v>
      </c>
      <c r="AD324" s="33">
        <v>578.41222600000003</v>
      </c>
      <c r="AE324" s="33">
        <v>545.80407400000001</v>
      </c>
      <c r="AF324" s="34"/>
      <c r="AG324" s="34"/>
      <c r="AH324" s="34"/>
    </row>
    <row r="325" spans="1:34" ht="14.5" x14ac:dyDescent="0.35">
      <c r="A325" s="8" t="str">
        <f t="shared" si="5"/>
        <v>EnergieverbrauchDeutschland</v>
      </c>
      <c r="B325" s="8">
        <v>325</v>
      </c>
      <c r="C325" s="32" t="s">
        <v>221</v>
      </c>
      <c r="D325" s="32" t="s">
        <v>2</v>
      </c>
      <c r="E325" s="32" t="s">
        <v>372</v>
      </c>
      <c r="F325" s="32" t="s">
        <v>68</v>
      </c>
      <c r="G325" s="32" t="s">
        <v>32</v>
      </c>
      <c r="H325" s="32" t="s">
        <v>374</v>
      </c>
      <c r="I325" s="33">
        <v>8673.7900759999993</v>
      </c>
      <c r="J325" s="33">
        <v>8842.9344849999998</v>
      </c>
      <c r="K325" s="33">
        <v>8705.7350220000008</v>
      </c>
      <c r="L325" s="33">
        <v>8882.5433539999995</v>
      </c>
      <c r="M325" s="33">
        <v>8819.4174179999991</v>
      </c>
      <c r="N325" s="33">
        <v>8678.7329710000013</v>
      </c>
      <c r="O325" s="33">
        <v>8907.7968619999992</v>
      </c>
      <c r="P325" s="33">
        <v>8356.2720690000006</v>
      </c>
      <c r="Q325" s="33">
        <v>8724.6501370000005</v>
      </c>
      <c r="R325" s="33">
        <v>8236.6234810000005</v>
      </c>
      <c r="S325" s="33">
        <v>8789.059924000001</v>
      </c>
      <c r="T325" s="33">
        <v>8343.9799500000008</v>
      </c>
      <c r="U325" s="33">
        <v>8485.0750500000013</v>
      </c>
      <c r="V325" s="33">
        <v>8710.9480920000005</v>
      </c>
      <c r="W325" s="33">
        <v>8257.5845630000003</v>
      </c>
      <c r="X325" s="33">
        <v>8374.9102970000004</v>
      </c>
      <c r="Y325" s="33">
        <v>8527.1291730000012</v>
      </c>
      <c r="Z325" s="33">
        <v>8562.5206669999989</v>
      </c>
      <c r="AA325" s="33">
        <v>8402.2625559999997</v>
      </c>
      <c r="AB325" s="33">
        <v>8407.2761899999987</v>
      </c>
      <c r="AC325" s="33">
        <v>8132.7775629999996</v>
      </c>
      <c r="AD325" s="33">
        <v>8271.8321180000003</v>
      </c>
      <c r="AE325" s="33">
        <v>7973.4438030000001</v>
      </c>
      <c r="AF325" s="34"/>
      <c r="AG325" s="34"/>
      <c r="AH325" s="34"/>
    </row>
    <row r="326" spans="1:34" ht="14.5" x14ac:dyDescent="0.35">
      <c r="A326" s="8" t="str">
        <f t="shared" si="5"/>
        <v>EnergieverbrauchEstland</v>
      </c>
      <c r="B326" s="8">
        <v>326</v>
      </c>
      <c r="C326" s="32" t="s">
        <v>221</v>
      </c>
      <c r="D326" s="32" t="s">
        <v>18</v>
      </c>
      <c r="E326" s="32" t="s">
        <v>372</v>
      </c>
      <c r="F326" s="32" t="s">
        <v>68</v>
      </c>
      <c r="G326" s="32" t="s">
        <v>32</v>
      </c>
      <c r="H326" s="32" t="s">
        <v>374</v>
      </c>
      <c r="I326" s="33">
        <v>100.83887900000001</v>
      </c>
      <c r="J326" s="33">
        <v>110.853595</v>
      </c>
      <c r="K326" s="33">
        <v>108.96331600000001</v>
      </c>
      <c r="L326" s="33">
        <v>113.54302899999999</v>
      </c>
      <c r="M326" s="33">
        <v>116.04641099999999</v>
      </c>
      <c r="N326" s="33">
        <v>117.65495900000001</v>
      </c>
      <c r="O326" s="33">
        <v>118.46253999999999</v>
      </c>
      <c r="P326" s="33">
        <v>126.590581</v>
      </c>
      <c r="Q326" s="33">
        <v>125.180268</v>
      </c>
      <c r="R326" s="33">
        <v>114.071088</v>
      </c>
      <c r="S326" s="33">
        <v>120.51656</v>
      </c>
      <c r="T326" s="33">
        <v>116.463757</v>
      </c>
      <c r="U326" s="33">
        <v>118.37027</v>
      </c>
      <c r="V326" s="33">
        <v>118.91834399999999</v>
      </c>
      <c r="W326" s="33">
        <v>116.15642299999999</v>
      </c>
      <c r="X326" s="33">
        <v>115.15146</v>
      </c>
      <c r="Y326" s="33">
        <v>117.014149</v>
      </c>
      <c r="Z326" s="33">
        <v>117.54078200000001</v>
      </c>
      <c r="AA326" s="33">
        <v>120.91889</v>
      </c>
      <c r="AB326" s="33">
        <v>118.32151300000001</v>
      </c>
      <c r="AC326" s="33">
        <v>114.111075</v>
      </c>
      <c r="AD326" s="33">
        <v>116.79739599999999</v>
      </c>
      <c r="AE326" s="33">
        <v>113.91187600000001</v>
      </c>
      <c r="AF326" s="34"/>
      <c r="AG326" s="34"/>
      <c r="AH326" s="34"/>
    </row>
    <row r="327" spans="1:34" ht="14.5" x14ac:dyDescent="0.35">
      <c r="A327" s="8" t="str">
        <f t="shared" si="5"/>
        <v>EnergieverbrauchEU27</v>
      </c>
      <c r="B327" s="8">
        <v>327</v>
      </c>
      <c r="C327" s="32" t="s">
        <v>221</v>
      </c>
      <c r="D327" s="32" t="s">
        <v>368</v>
      </c>
      <c r="E327" s="32" t="s">
        <v>372</v>
      </c>
      <c r="F327" s="32" t="s">
        <v>68</v>
      </c>
      <c r="G327" s="32" t="s">
        <v>32</v>
      </c>
      <c r="H327" s="32" t="s">
        <v>374</v>
      </c>
      <c r="I327" s="33">
        <v>38773.495643000002</v>
      </c>
      <c r="J327" s="33">
        <v>39794.438707000001</v>
      </c>
      <c r="K327" s="33">
        <v>39551.427735999998</v>
      </c>
      <c r="L327" s="33">
        <v>40740.086480999998</v>
      </c>
      <c r="M327" s="33">
        <v>41091.958065999999</v>
      </c>
      <c r="N327" s="33">
        <v>41309.503098000001</v>
      </c>
      <c r="O327" s="33">
        <v>41447.066656999996</v>
      </c>
      <c r="P327" s="33">
        <v>40666.996092000001</v>
      </c>
      <c r="Q327" s="33">
        <v>41058.329708999998</v>
      </c>
      <c r="R327" s="33">
        <v>39154.777910999997</v>
      </c>
      <c r="S327" s="33">
        <v>40777.475065999999</v>
      </c>
      <c r="T327" s="33">
        <v>39128.895100000002</v>
      </c>
      <c r="U327" s="33">
        <v>39102.536819000001</v>
      </c>
      <c r="V327" s="33">
        <v>39030.523961000006</v>
      </c>
      <c r="W327" s="33">
        <v>37284.673001000003</v>
      </c>
      <c r="X327" s="33">
        <v>38095.609731999997</v>
      </c>
      <c r="Y327" s="33">
        <v>38861.145503</v>
      </c>
      <c r="Z327" s="33">
        <v>39405.225745999996</v>
      </c>
      <c r="AA327" s="33">
        <v>39478.523329000003</v>
      </c>
      <c r="AB327" s="33">
        <v>39271.321494999997</v>
      </c>
      <c r="AC327" s="33">
        <v>37058.175770000002</v>
      </c>
      <c r="AD327" s="33">
        <v>39306.084369000004</v>
      </c>
      <c r="AE327" s="33">
        <v>37775.558858000004</v>
      </c>
      <c r="AF327" s="34"/>
      <c r="AG327" s="34"/>
      <c r="AH327" s="34"/>
    </row>
    <row r="328" spans="1:34" ht="14.5" x14ac:dyDescent="0.35">
      <c r="A328" s="8" t="str">
        <f t="shared" si="5"/>
        <v>EnergieverbrauchFinnland</v>
      </c>
      <c r="B328" s="8">
        <v>328</v>
      </c>
      <c r="C328" s="32" t="s">
        <v>221</v>
      </c>
      <c r="D328" s="32" t="s">
        <v>14</v>
      </c>
      <c r="E328" s="32" t="s">
        <v>372</v>
      </c>
      <c r="F328" s="32" t="s">
        <v>68</v>
      </c>
      <c r="G328" s="32" t="s">
        <v>32</v>
      </c>
      <c r="H328" s="32" t="s">
        <v>374</v>
      </c>
      <c r="I328" s="33">
        <v>974.76881900000001</v>
      </c>
      <c r="J328" s="33">
        <v>996.01875399999994</v>
      </c>
      <c r="K328" s="33">
        <v>1022.128477</v>
      </c>
      <c r="L328" s="33">
        <v>1035.0793469999999</v>
      </c>
      <c r="M328" s="33">
        <v>1043.8523499999999</v>
      </c>
      <c r="N328" s="33">
        <v>1005.389346</v>
      </c>
      <c r="O328" s="33">
        <v>1056.508763</v>
      </c>
      <c r="P328" s="33">
        <v>1058.2958100000001</v>
      </c>
      <c r="Q328" s="33">
        <v>1018.327125</v>
      </c>
      <c r="R328" s="33">
        <v>954.20620299999996</v>
      </c>
      <c r="S328" s="33">
        <v>1048.5147010000001</v>
      </c>
      <c r="T328" s="33">
        <v>993.390985</v>
      </c>
      <c r="U328" s="33">
        <v>1002.833645</v>
      </c>
      <c r="V328" s="33">
        <v>986.48804500000006</v>
      </c>
      <c r="W328" s="33">
        <v>980.42138699999998</v>
      </c>
      <c r="X328" s="33">
        <v>965.048046</v>
      </c>
      <c r="Y328" s="33">
        <v>1006.1255130000001</v>
      </c>
      <c r="Z328" s="33">
        <v>1033.2163149999999</v>
      </c>
      <c r="AA328" s="33">
        <v>1047.6840010000001</v>
      </c>
      <c r="AB328" s="33">
        <v>1039.5271360000002</v>
      </c>
      <c r="AC328" s="33">
        <v>973.26633100000004</v>
      </c>
      <c r="AD328" s="33">
        <v>1038.548845</v>
      </c>
      <c r="AE328" s="33">
        <v>970.19444099999998</v>
      </c>
      <c r="AF328" s="34"/>
      <c r="AG328" s="34"/>
      <c r="AH328" s="34"/>
    </row>
    <row r="329" spans="1:34" ht="14.5" x14ac:dyDescent="0.35">
      <c r="A329" s="8" t="str">
        <f t="shared" si="5"/>
        <v>EnergieverbrauchFrankreich</v>
      </c>
      <c r="B329" s="8">
        <v>329</v>
      </c>
      <c r="C329" s="32" t="s">
        <v>221</v>
      </c>
      <c r="D329" s="32" t="s">
        <v>0</v>
      </c>
      <c r="E329" s="32" t="s">
        <v>372</v>
      </c>
      <c r="F329" s="32" t="s">
        <v>68</v>
      </c>
      <c r="G329" s="32" t="s">
        <v>32</v>
      </c>
      <c r="H329" s="32" t="s">
        <v>374</v>
      </c>
      <c r="I329" s="33">
        <v>6076.1146500000004</v>
      </c>
      <c r="J329" s="33">
        <v>6310.5217750000002</v>
      </c>
      <c r="K329" s="33">
        <v>6173.6927610000002</v>
      </c>
      <c r="L329" s="33">
        <v>6269.0316560000001</v>
      </c>
      <c r="M329" s="33">
        <v>6343.3783309999999</v>
      </c>
      <c r="N329" s="33">
        <v>6311.4948439999998</v>
      </c>
      <c r="O329" s="33">
        <v>6198.4288890000007</v>
      </c>
      <c r="P329" s="33">
        <v>6037.571422</v>
      </c>
      <c r="Q329" s="33">
        <v>6141.0940350000001</v>
      </c>
      <c r="R329" s="33">
        <v>5955.9289230000004</v>
      </c>
      <c r="S329" s="33">
        <v>6123.5464320000001</v>
      </c>
      <c r="T329" s="33">
        <v>5898.5345010000001</v>
      </c>
      <c r="U329" s="33">
        <v>6106.9710240000004</v>
      </c>
      <c r="V329" s="33">
        <v>6226.5035290000005</v>
      </c>
      <c r="W329" s="33">
        <v>5759.0495300000002</v>
      </c>
      <c r="X329" s="33">
        <v>5896.7302669999999</v>
      </c>
      <c r="Y329" s="33">
        <v>6000.6179460000003</v>
      </c>
      <c r="Z329" s="33">
        <v>5959.5616369999998</v>
      </c>
      <c r="AA329" s="33">
        <v>5876.3499330000004</v>
      </c>
      <c r="AB329" s="33">
        <v>5833.8636210000004</v>
      </c>
      <c r="AC329" s="33">
        <v>5351.6569</v>
      </c>
      <c r="AD329" s="33">
        <v>5818.1990180000003</v>
      </c>
      <c r="AE329" s="33">
        <v>5555.1425520000003</v>
      </c>
      <c r="AF329" s="34"/>
      <c r="AG329" s="34"/>
      <c r="AH329" s="34"/>
    </row>
    <row r="330" spans="1:34" ht="14.5" x14ac:dyDescent="0.35">
      <c r="A330" s="8" t="str">
        <f t="shared" si="5"/>
        <v>EnergieverbrauchGriechenland</v>
      </c>
      <c r="B330" s="8">
        <v>330</v>
      </c>
      <c r="C330" s="32" t="s">
        <v>221</v>
      </c>
      <c r="D330" s="32" t="s">
        <v>6</v>
      </c>
      <c r="E330" s="32" t="s">
        <v>372</v>
      </c>
      <c r="F330" s="32" t="s">
        <v>68</v>
      </c>
      <c r="G330" s="32" t="s">
        <v>32</v>
      </c>
      <c r="H330" s="32" t="s">
        <v>374</v>
      </c>
      <c r="I330" s="33">
        <v>750.02846499999998</v>
      </c>
      <c r="J330" s="33">
        <v>777.87148200000001</v>
      </c>
      <c r="K330" s="33">
        <v>792.7946189999999</v>
      </c>
      <c r="L330" s="33">
        <v>835.42732899999999</v>
      </c>
      <c r="M330" s="33">
        <v>825.08582999999999</v>
      </c>
      <c r="N330" s="33">
        <v>846.782286</v>
      </c>
      <c r="O330" s="33">
        <v>865.49318999999991</v>
      </c>
      <c r="P330" s="33">
        <v>884.29000499999995</v>
      </c>
      <c r="Q330" s="33">
        <v>854.91611799999998</v>
      </c>
      <c r="R330" s="33">
        <v>826.14700800000003</v>
      </c>
      <c r="S330" s="33">
        <v>769.27422999999999</v>
      </c>
      <c r="T330" s="33">
        <v>761.38347599999997</v>
      </c>
      <c r="U330" s="33">
        <v>686.76018799999997</v>
      </c>
      <c r="V330" s="33">
        <v>614.13392699999997</v>
      </c>
      <c r="W330" s="33">
        <v>619.81855599999994</v>
      </c>
      <c r="X330" s="33">
        <v>659.04507999999998</v>
      </c>
      <c r="Y330" s="33">
        <v>664.359328</v>
      </c>
      <c r="Z330" s="33">
        <v>657.68448799999999</v>
      </c>
      <c r="AA330" s="33">
        <v>633.95001500000001</v>
      </c>
      <c r="AB330" s="33">
        <v>644.222893</v>
      </c>
      <c r="AC330" s="33">
        <v>605.84116599999993</v>
      </c>
      <c r="AD330" s="33">
        <v>624.333124</v>
      </c>
      <c r="AE330" s="33">
        <v>644.75361499999997</v>
      </c>
      <c r="AF330" s="34"/>
      <c r="AG330" s="34"/>
      <c r="AH330" s="34"/>
    </row>
    <row r="331" spans="1:34" ht="14.5" x14ac:dyDescent="0.35">
      <c r="A331" s="8" t="str">
        <f t="shared" si="5"/>
        <v>EnergieverbrauchIrland</v>
      </c>
      <c r="B331" s="8">
        <v>331</v>
      </c>
      <c r="C331" s="32" t="s">
        <v>221</v>
      </c>
      <c r="D331" s="32" t="s">
        <v>4</v>
      </c>
      <c r="E331" s="32" t="s">
        <v>372</v>
      </c>
      <c r="F331" s="32" t="s">
        <v>68</v>
      </c>
      <c r="G331" s="32" t="s">
        <v>32</v>
      </c>
      <c r="H331" s="32" t="s">
        <v>374</v>
      </c>
      <c r="I331" s="33">
        <v>426.93903600000004</v>
      </c>
      <c r="J331" s="33">
        <v>441.10524200000003</v>
      </c>
      <c r="K331" s="33">
        <v>440.99751000000003</v>
      </c>
      <c r="L331" s="33">
        <v>455.53949200000005</v>
      </c>
      <c r="M331" s="33">
        <v>468.99273200000005</v>
      </c>
      <c r="N331" s="33">
        <v>494.246352</v>
      </c>
      <c r="O331" s="33">
        <v>515.46012499999995</v>
      </c>
      <c r="P331" s="33">
        <v>511.54580900000002</v>
      </c>
      <c r="Q331" s="33">
        <v>514.73586499999999</v>
      </c>
      <c r="R331" s="33">
        <v>470.380966</v>
      </c>
      <c r="S331" s="33">
        <v>468.40957600000002</v>
      </c>
      <c r="T331" s="33">
        <v>433.90352899999999</v>
      </c>
      <c r="U331" s="33">
        <v>426.02231599999999</v>
      </c>
      <c r="V331" s="33">
        <v>429.08087499999999</v>
      </c>
      <c r="W331" s="33">
        <v>426.611987</v>
      </c>
      <c r="X331" s="33">
        <v>440.14905800000003</v>
      </c>
      <c r="Y331" s="33">
        <v>457.27169500000002</v>
      </c>
      <c r="Z331" s="33">
        <v>455.18302899999998</v>
      </c>
      <c r="AA331" s="33">
        <v>474.65975400000002</v>
      </c>
      <c r="AB331" s="33">
        <v>473.90835900000002</v>
      </c>
      <c r="AC331" s="33">
        <v>454.45643899999999</v>
      </c>
      <c r="AD331" s="33">
        <v>463.12708000000003</v>
      </c>
      <c r="AE331" s="33">
        <v>462.98359799999997</v>
      </c>
      <c r="AF331" s="34"/>
      <c r="AG331" s="34"/>
      <c r="AH331" s="34"/>
    </row>
    <row r="332" spans="1:34" ht="14.5" x14ac:dyDescent="0.35">
      <c r="A332" s="8" t="str">
        <f t="shared" si="5"/>
        <v>EnergieverbrauchItalien</v>
      </c>
      <c r="B332" s="8">
        <v>332</v>
      </c>
      <c r="C332" s="32" t="s">
        <v>221</v>
      </c>
      <c r="D332" s="32" t="s">
        <v>3</v>
      </c>
      <c r="E332" s="32" t="s">
        <v>372</v>
      </c>
      <c r="F332" s="32" t="s">
        <v>68</v>
      </c>
      <c r="G332" s="32" t="s">
        <v>32</v>
      </c>
      <c r="H332" s="32" t="s">
        <v>374</v>
      </c>
      <c r="I332" s="33">
        <v>5013.3659419999994</v>
      </c>
      <c r="J332" s="33">
        <v>5066.0754440000001</v>
      </c>
      <c r="K332" s="33">
        <v>5096.4553499999993</v>
      </c>
      <c r="L332" s="33">
        <v>5352.9823820000001</v>
      </c>
      <c r="M332" s="33">
        <v>5364.4830779999993</v>
      </c>
      <c r="N332" s="33">
        <v>5506.0212160000001</v>
      </c>
      <c r="O332" s="33">
        <v>5433.5426909999996</v>
      </c>
      <c r="P332" s="33">
        <v>5402.4945049999997</v>
      </c>
      <c r="Q332" s="33">
        <v>5404.201916</v>
      </c>
      <c r="R332" s="33">
        <v>5104.0378119999996</v>
      </c>
      <c r="S332" s="33">
        <v>5151.9716760000001</v>
      </c>
      <c r="T332" s="33">
        <v>4920.2447029999994</v>
      </c>
      <c r="U332" s="33">
        <v>4880.094059</v>
      </c>
      <c r="V332" s="33">
        <v>4775.1992449999998</v>
      </c>
      <c r="W332" s="33">
        <v>4557.2627240000002</v>
      </c>
      <c r="X332" s="33">
        <v>4693.7448880000002</v>
      </c>
      <c r="Y332" s="33">
        <v>4670.5681390000009</v>
      </c>
      <c r="Z332" s="33">
        <v>4756.6742889999996</v>
      </c>
      <c r="AA332" s="33">
        <v>4785.3841400000001</v>
      </c>
      <c r="AB332" s="33">
        <v>4736.0861599999998</v>
      </c>
      <c r="AC332" s="33">
        <v>4314.7966179999994</v>
      </c>
      <c r="AD332" s="33">
        <v>4789.0383860000002</v>
      </c>
      <c r="AE332" s="33">
        <v>4640.6771900000003</v>
      </c>
      <c r="AF332" s="34"/>
      <c r="AG332" s="34"/>
      <c r="AH332" s="34"/>
    </row>
    <row r="333" spans="1:34" ht="14.5" x14ac:dyDescent="0.35">
      <c r="A333" s="8" t="str">
        <f t="shared" si="5"/>
        <v>EnergieverbrauchKroatien</v>
      </c>
      <c r="B333" s="8">
        <v>333</v>
      </c>
      <c r="C333" s="32" t="s">
        <v>221</v>
      </c>
      <c r="D333" s="32" t="s">
        <v>27</v>
      </c>
      <c r="E333" s="32" t="s">
        <v>372</v>
      </c>
      <c r="F333" s="32" t="s">
        <v>68</v>
      </c>
      <c r="G333" s="32" t="s">
        <v>32</v>
      </c>
      <c r="H333" s="32" t="s">
        <v>374</v>
      </c>
      <c r="I333" s="33">
        <v>247.95551600000002</v>
      </c>
      <c r="J333" s="33">
        <v>261.06341099999997</v>
      </c>
      <c r="K333" s="33">
        <v>264.39510999999999</v>
      </c>
      <c r="L333" s="33">
        <v>283.04396399999996</v>
      </c>
      <c r="M333" s="33">
        <v>289.93597600000004</v>
      </c>
      <c r="N333" s="33">
        <v>299.96869300000003</v>
      </c>
      <c r="O333" s="33">
        <v>300.42289599999998</v>
      </c>
      <c r="P333" s="33">
        <v>301.56415000000004</v>
      </c>
      <c r="Q333" s="33">
        <v>306.07288499999999</v>
      </c>
      <c r="R333" s="33">
        <v>297.28143</v>
      </c>
      <c r="S333" s="33">
        <v>298.51117200000004</v>
      </c>
      <c r="T333" s="33">
        <v>287.86336700000004</v>
      </c>
      <c r="U333" s="33">
        <v>274.596767</v>
      </c>
      <c r="V333" s="33">
        <v>270.79566499999999</v>
      </c>
      <c r="W333" s="33">
        <v>256.67406399999999</v>
      </c>
      <c r="X333" s="33">
        <v>271.51290500000005</v>
      </c>
      <c r="Y333" s="33">
        <v>273.52847600000001</v>
      </c>
      <c r="Z333" s="33">
        <v>284.41110300000003</v>
      </c>
      <c r="AA333" s="33">
        <v>279.79863699999999</v>
      </c>
      <c r="AB333" s="33">
        <v>281.638239</v>
      </c>
      <c r="AC333" s="33">
        <v>269.31376400000005</v>
      </c>
      <c r="AD333" s="33">
        <v>288.37197800000001</v>
      </c>
      <c r="AE333" s="33">
        <v>281.31836099999998</v>
      </c>
      <c r="AF333" s="34"/>
      <c r="AG333" s="34"/>
      <c r="AH333" s="34"/>
    </row>
    <row r="334" spans="1:34" ht="14.5" x14ac:dyDescent="0.35">
      <c r="A334" s="8" t="str">
        <f t="shared" si="5"/>
        <v>EnergieverbrauchLettland</v>
      </c>
      <c r="B334" s="8">
        <v>334</v>
      </c>
      <c r="C334" s="32" t="s">
        <v>221</v>
      </c>
      <c r="D334" s="32" t="s">
        <v>19</v>
      </c>
      <c r="E334" s="32" t="s">
        <v>372</v>
      </c>
      <c r="F334" s="32" t="s">
        <v>68</v>
      </c>
      <c r="G334" s="32" t="s">
        <v>32</v>
      </c>
      <c r="H334" s="32" t="s">
        <v>374</v>
      </c>
      <c r="I334" s="33">
        <v>135.13551500000003</v>
      </c>
      <c r="J334" s="33">
        <v>148.46083999999999</v>
      </c>
      <c r="K334" s="33">
        <v>150.38013000000001</v>
      </c>
      <c r="L334" s="33">
        <v>157.30645999999999</v>
      </c>
      <c r="M334" s="33">
        <v>161.53590599999998</v>
      </c>
      <c r="N334" s="33">
        <v>165.77394899999999</v>
      </c>
      <c r="O334" s="33">
        <v>172.81035800000001</v>
      </c>
      <c r="P334" s="33">
        <v>178.94155900000001</v>
      </c>
      <c r="Q334" s="33">
        <v>169.82866899999999</v>
      </c>
      <c r="R334" s="33">
        <v>164.854198</v>
      </c>
      <c r="S334" s="33">
        <v>167.56565400000002</v>
      </c>
      <c r="T334" s="33">
        <v>157.05361400000001</v>
      </c>
      <c r="U334" s="33">
        <v>163.63193100000001</v>
      </c>
      <c r="V334" s="33">
        <v>156.26164300000002</v>
      </c>
      <c r="W334" s="33">
        <v>158.09631400000001</v>
      </c>
      <c r="X334" s="33">
        <v>154.08123000000001</v>
      </c>
      <c r="Y334" s="33">
        <v>154.804554</v>
      </c>
      <c r="Z334" s="33">
        <v>162.24666200000001</v>
      </c>
      <c r="AA334" s="33">
        <v>168.50886499999999</v>
      </c>
      <c r="AB334" s="33">
        <v>164.31879999999998</v>
      </c>
      <c r="AC334" s="33">
        <v>159.022415</v>
      </c>
      <c r="AD334" s="33">
        <v>166.64687499999999</v>
      </c>
      <c r="AE334" s="33">
        <v>159.97985600000001</v>
      </c>
      <c r="AF334" s="34"/>
      <c r="AG334" s="34"/>
      <c r="AH334" s="34"/>
    </row>
    <row r="335" spans="1:34" ht="14.5" x14ac:dyDescent="0.35">
      <c r="A335" s="8" t="str">
        <f t="shared" si="5"/>
        <v>EnergieverbrauchLitauen</v>
      </c>
      <c r="B335" s="8">
        <v>335</v>
      </c>
      <c r="C335" s="32" t="s">
        <v>221</v>
      </c>
      <c r="D335" s="32" t="s">
        <v>20</v>
      </c>
      <c r="E335" s="32" t="s">
        <v>372</v>
      </c>
      <c r="F335" s="32" t="s">
        <v>68</v>
      </c>
      <c r="G335" s="32" t="s">
        <v>32</v>
      </c>
      <c r="H335" s="32" t="s">
        <v>374</v>
      </c>
      <c r="I335" s="33">
        <v>156.67250000000001</v>
      </c>
      <c r="J335" s="33">
        <v>162.75707</v>
      </c>
      <c r="K335" s="33">
        <v>169.87564499999999</v>
      </c>
      <c r="L335" s="33">
        <v>174.98524</v>
      </c>
      <c r="M335" s="33">
        <v>182.72811999999999</v>
      </c>
      <c r="N335" s="33">
        <v>193.53101500000002</v>
      </c>
      <c r="O335" s="33">
        <v>204.15807500000003</v>
      </c>
      <c r="P335" s="33">
        <v>215.456525</v>
      </c>
      <c r="Q335" s="33">
        <v>211.6113</v>
      </c>
      <c r="R335" s="33">
        <v>192.852665</v>
      </c>
      <c r="S335" s="33">
        <v>199.17692000000002</v>
      </c>
      <c r="T335" s="33">
        <v>197.96212</v>
      </c>
      <c r="U335" s="33">
        <v>202.59792400000001</v>
      </c>
      <c r="V335" s="33">
        <v>197.29479999999998</v>
      </c>
      <c r="W335" s="33">
        <v>200.98887100000002</v>
      </c>
      <c r="X335" s="33">
        <v>200.10852</v>
      </c>
      <c r="Y335" s="33">
        <v>209.47459099999998</v>
      </c>
      <c r="Z335" s="33">
        <v>219.34988300000001</v>
      </c>
      <c r="AA335" s="33">
        <v>228.87480600000001</v>
      </c>
      <c r="AB335" s="33">
        <v>228.60016200000001</v>
      </c>
      <c r="AC335" s="33">
        <v>221.23937000000001</v>
      </c>
      <c r="AD335" s="33">
        <v>237.07129800000001</v>
      </c>
      <c r="AE335" s="33">
        <v>225.111165</v>
      </c>
      <c r="AF335" s="34"/>
      <c r="AG335" s="34"/>
      <c r="AH335" s="34"/>
    </row>
    <row r="336" spans="1:34" ht="14.5" x14ac:dyDescent="0.35">
      <c r="A336" s="8" t="str">
        <f t="shared" si="5"/>
        <v>EnergieverbrauchLuxemburg</v>
      </c>
      <c r="B336" s="8">
        <v>336</v>
      </c>
      <c r="C336" s="32" t="s">
        <v>221</v>
      </c>
      <c r="D336" s="32" t="s">
        <v>10</v>
      </c>
      <c r="E336" s="32" t="s">
        <v>372</v>
      </c>
      <c r="F336" s="32" t="s">
        <v>68</v>
      </c>
      <c r="G336" s="32" t="s">
        <v>32</v>
      </c>
      <c r="H336" s="32" t="s">
        <v>374</v>
      </c>
      <c r="I336" s="33">
        <v>133.34104399999998</v>
      </c>
      <c r="J336" s="33">
        <v>139.32836900000001</v>
      </c>
      <c r="K336" s="33">
        <v>139.62043100000002</v>
      </c>
      <c r="L336" s="33">
        <v>149.087198</v>
      </c>
      <c r="M336" s="33">
        <v>165.80499700000001</v>
      </c>
      <c r="N336" s="33">
        <v>169.37283400000001</v>
      </c>
      <c r="O336" s="33">
        <v>167.70863299999999</v>
      </c>
      <c r="P336" s="33">
        <v>163.591703</v>
      </c>
      <c r="Q336" s="33">
        <v>165.16923199999999</v>
      </c>
      <c r="R336" s="33">
        <v>153.20505300000002</v>
      </c>
      <c r="S336" s="33">
        <v>163.083371</v>
      </c>
      <c r="T336" s="33">
        <v>162.83219600000001</v>
      </c>
      <c r="U336" s="33">
        <v>159.066496</v>
      </c>
      <c r="V336" s="33">
        <v>157.13572299999998</v>
      </c>
      <c r="W336" s="33">
        <v>150.58918100000002</v>
      </c>
      <c r="X336" s="33">
        <v>147.99578599999998</v>
      </c>
      <c r="Y336" s="33">
        <v>147.959564</v>
      </c>
      <c r="Z336" s="33">
        <v>151.087277</v>
      </c>
      <c r="AA336" s="33">
        <v>156.508396</v>
      </c>
      <c r="AB336" s="33">
        <v>158.77010300000001</v>
      </c>
      <c r="AC336" s="33">
        <v>136.941057</v>
      </c>
      <c r="AD336" s="33">
        <v>144.04180600000001</v>
      </c>
      <c r="AE336" s="33">
        <v>126.948565</v>
      </c>
      <c r="AF336" s="34"/>
      <c r="AG336" s="34"/>
      <c r="AH336" s="34"/>
    </row>
    <row r="337" spans="1:34" ht="14.5" x14ac:dyDescent="0.35">
      <c r="A337" s="8" t="str">
        <f t="shared" si="5"/>
        <v>EnergieverbrauchMalta</v>
      </c>
      <c r="B337" s="8">
        <v>337</v>
      </c>
      <c r="C337" s="32" t="s">
        <v>221</v>
      </c>
      <c r="D337" s="32" t="s">
        <v>16</v>
      </c>
      <c r="E337" s="32" t="s">
        <v>372</v>
      </c>
      <c r="F337" s="32" t="s">
        <v>68</v>
      </c>
      <c r="G337" s="32" t="s">
        <v>32</v>
      </c>
      <c r="H337" s="32" t="s">
        <v>374</v>
      </c>
      <c r="I337" s="33">
        <v>13.369899999999999</v>
      </c>
      <c r="J337" s="33">
        <v>12.9419</v>
      </c>
      <c r="K337" s="33">
        <v>11.522</v>
      </c>
      <c r="L337" s="33">
        <v>13.261299999999999</v>
      </c>
      <c r="M337" s="33">
        <v>14.3109</v>
      </c>
      <c r="N337" s="33">
        <v>15.7432</v>
      </c>
      <c r="O337" s="33">
        <v>15.7814</v>
      </c>
      <c r="P337" s="33">
        <v>16.197399999999998</v>
      </c>
      <c r="Q337" s="33">
        <v>16.9406</v>
      </c>
      <c r="R337" s="33">
        <v>15.177</v>
      </c>
      <c r="S337" s="33">
        <v>16.803740000000001</v>
      </c>
      <c r="T337" s="33">
        <v>16.264085999999999</v>
      </c>
      <c r="U337" s="33">
        <v>17.051047999999998</v>
      </c>
      <c r="V337" s="33">
        <v>17.631185000000002</v>
      </c>
      <c r="W337" s="33">
        <v>18.242561000000002</v>
      </c>
      <c r="X337" s="33">
        <v>19.357388999999998</v>
      </c>
      <c r="Y337" s="33">
        <v>19.207328</v>
      </c>
      <c r="Z337" s="33">
        <v>20.614977</v>
      </c>
      <c r="AA337" s="33">
        <v>21.536435000000001</v>
      </c>
      <c r="AB337" s="33">
        <v>22.835991000000003</v>
      </c>
      <c r="AC337" s="33">
        <v>20.965522</v>
      </c>
      <c r="AD337" s="33">
        <v>21.982165999999999</v>
      </c>
      <c r="AE337" s="33">
        <v>24.759487</v>
      </c>
      <c r="AF337" s="34"/>
      <c r="AG337" s="34"/>
      <c r="AH337" s="34"/>
    </row>
    <row r="338" spans="1:34" ht="14.5" x14ac:dyDescent="0.35">
      <c r="A338" s="8" t="str">
        <f t="shared" si="5"/>
        <v>EnergieverbrauchNiederlande</v>
      </c>
      <c r="B338" s="8">
        <v>338</v>
      </c>
      <c r="C338" s="32" t="s">
        <v>221</v>
      </c>
      <c r="D338" s="32" t="s">
        <v>1</v>
      </c>
      <c r="E338" s="32" t="s">
        <v>372</v>
      </c>
      <c r="F338" s="32" t="s">
        <v>68</v>
      </c>
      <c r="G338" s="32" t="s">
        <v>32</v>
      </c>
      <c r="H338" s="32" t="s">
        <v>374</v>
      </c>
      <c r="I338" s="33">
        <v>1993.000102</v>
      </c>
      <c r="J338" s="33">
        <v>2028.5406089999999</v>
      </c>
      <c r="K338" s="33">
        <v>2023.632464</v>
      </c>
      <c r="L338" s="33">
        <v>2055.0107379999999</v>
      </c>
      <c r="M338" s="33">
        <v>2076.1334080000001</v>
      </c>
      <c r="N338" s="33">
        <v>2051.437175</v>
      </c>
      <c r="O338" s="33">
        <v>2043.465821</v>
      </c>
      <c r="P338" s="33">
        <v>2003.6441110000001</v>
      </c>
      <c r="Q338" s="33">
        <v>2042.0649329999999</v>
      </c>
      <c r="R338" s="33">
        <v>1975.382576</v>
      </c>
      <c r="S338" s="33">
        <v>2125.5434730000002</v>
      </c>
      <c r="T338" s="33">
        <v>1960.6193479999999</v>
      </c>
      <c r="U338" s="33">
        <v>1968.9329739999998</v>
      </c>
      <c r="V338" s="33">
        <v>1963.5599280000001</v>
      </c>
      <c r="W338" s="33">
        <v>1773.2085460000001</v>
      </c>
      <c r="X338" s="33">
        <v>1816.0825030000001</v>
      </c>
      <c r="Y338" s="33">
        <v>1857.1720579999999</v>
      </c>
      <c r="Z338" s="33">
        <v>1865.4318600000001</v>
      </c>
      <c r="AA338" s="33">
        <v>1880.048262</v>
      </c>
      <c r="AB338" s="33">
        <v>1847.793044</v>
      </c>
      <c r="AC338" s="33">
        <v>1753.118534</v>
      </c>
      <c r="AD338" s="33">
        <v>1809.3237900000001</v>
      </c>
      <c r="AE338" s="33">
        <v>1649.291723</v>
      </c>
      <c r="AF338" s="34"/>
      <c r="AG338" s="34"/>
      <c r="AH338" s="34"/>
    </row>
    <row r="339" spans="1:34" ht="14.5" x14ac:dyDescent="0.35">
      <c r="A339" s="8" t="str">
        <f t="shared" si="5"/>
        <v>EnergieverbrauchÖsterreich</v>
      </c>
      <c r="B339" s="8">
        <v>339</v>
      </c>
      <c r="C339" s="32" t="s">
        <v>221</v>
      </c>
      <c r="D339" s="32" t="s">
        <v>56</v>
      </c>
      <c r="E339" s="32" t="s">
        <v>372</v>
      </c>
      <c r="F339" s="32" t="s">
        <v>68</v>
      </c>
      <c r="G339" s="32" t="s">
        <v>32</v>
      </c>
      <c r="H339" s="32" t="s">
        <v>374</v>
      </c>
      <c r="I339" s="33">
        <v>913.14903099999992</v>
      </c>
      <c r="J339" s="33">
        <v>972.29272400000002</v>
      </c>
      <c r="K339" s="33">
        <v>981.71953300000007</v>
      </c>
      <c r="L339" s="33">
        <v>1038.3608490000001</v>
      </c>
      <c r="M339" s="33">
        <v>1051.3368680000001</v>
      </c>
      <c r="N339" s="33">
        <v>1077.0406070000001</v>
      </c>
      <c r="O339" s="33">
        <v>1079.5026889999999</v>
      </c>
      <c r="P339" s="33">
        <v>1060.760006</v>
      </c>
      <c r="Q339" s="33">
        <v>1062.774375</v>
      </c>
      <c r="R339" s="33">
        <v>1033.4219660000001</v>
      </c>
      <c r="S339" s="33">
        <v>1086.8435939999999</v>
      </c>
      <c r="T339" s="33">
        <v>1050.5878379999999</v>
      </c>
      <c r="U339" s="33">
        <v>1055.129226</v>
      </c>
      <c r="V339" s="33">
        <v>1080.2561810000002</v>
      </c>
      <c r="W339" s="33">
        <v>1036.6934679999999</v>
      </c>
      <c r="X339" s="33">
        <v>1066.5876599999999</v>
      </c>
      <c r="Y339" s="33">
        <v>1092.732675</v>
      </c>
      <c r="Z339" s="33">
        <v>1109.6184029999999</v>
      </c>
      <c r="AA339" s="33">
        <v>1090.3447450000001</v>
      </c>
      <c r="AB339" s="33">
        <v>1097.846824</v>
      </c>
      <c r="AC339" s="33">
        <v>1041.37995</v>
      </c>
      <c r="AD339" s="33">
        <v>1108.9903079999999</v>
      </c>
      <c r="AE339" s="33">
        <v>1039.3140740000001</v>
      </c>
      <c r="AF339" s="34"/>
      <c r="AG339" s="34"/>
      <c r="AH339" s="34"/>
    </row>
    <row r="340" spans="1:34" ht="14.5" x14ac:dyDescent="0.35">
      <c r="A340" s="8" t="str">
        <f t="shared" si="5"/>
        <v>EnergieverbrauchPolen</v>
      </c>
      <c r="B340" s="8">
        <v>340</v>
      </c>
      <c r="C340" s="32" t="s">
        <v>221</v>
      </c>
      <c r="D340" s="32" t="s">
        <v>21</v>
      </c>
      <c r="E340" s="32" t="s">
        <v>372</v>
      </c>
      <c r="F340" s="32" t="s">
        <v>68</v>
      </c>
      <c r="G340" s="32" t="s">
        <v>32</v>
      </c>
      <c r="H340" s="32" t="s">
        <v>374</v>
      </c>
      <c r="I340" s="33">
        <v>2242.4872030000001</v>
      </c>
      <c r="J340" s="33">
        <v>2267.6160520000003</v>
      </c>
      <c r="K340" s="33">
        <v>2250.4387790000001</v>
      </c>
      <c r="L340" s="33">
        <v>2314.7012639999998</v>
      </c>
      <c r="M340" s="33">
        <v>2376.5100240000002</v>
      </c>
      <c r="N340" s="33">
        <v>2406.7378519999997</v>
      </c>
      <c r="O340" s="33">
        <v>2508.1786590000002</v>
      </c>
      <c r="P340" s="33">
        <v>2515.4852259999998</v>
      </c>
      <c r="Q340" s="33">
        <v>2557.2016800000001</v>
      </c>
      <c r="R340" s="33">
        <v>2536.8657699999999</v>
      </c>
      <c r="S340" s="33">
        <v>2732.216003</v>
      </c>
      <c r="T340" s="33">
        <v>2663.2437370000002</v>
      </c>
      <c r="U340" s="33">
        <v>2648.480701</v>
      </c>
      <c r="V340" s="33">
        <v>2600.2651349999996</v>
      </c>
      <c r="W340" s="33">
        <v>2520.5971930000001</v>
      </c>
      <c r="X340" s="33">
        <v>2548.1490350000004</v>
      </c>
      <c r="Y340" s="33">
        <v>2727.133511</v>
      </c>
      <c r="Z340" s="33">
        <v>2898.9842820000003</v>
      </c>
      <c r="AA340" s="33">
        <v>3059.8245769999999</v>
      </c>
      <c r="AB340" s="33">
        <v>3009.919793</v>
      </c>
      <c r="AC340" s="33">
        <v>2940.4529750000002</v>
      </c>
      <c r="AD340" s="33">
        <v>3106.0023289999999</v>
      </c>
      <c r="AE340" s="33">
        <v>2982.2018560000001</v>
      </c>
      <c r="AF340" s="34"/>
      <c r="AG340" s="34"/>
      <c r="AH340" s="34"/>
    </row>
    <row r="341" spans="1:34" ht="14.5" x14ac:dyDescent="0.35">
      <c r="A341" s="8" t="str">
        <f t="shared" si="5"/>
        <v>EnergieverbrauchPortugal</v>
      </c>
      <c r="B341" s="8">
        <v>341</v>
      </c>
      <c r="C341" s="32" t="s">
        <v>221</v>
      </c>
      <c r="D341" s="32" t="s">
        <v>7</v>
      </c>
      <c r="E341" s="32" t="s">
        <v>372</v>
      </c>
      <c r="F341" s="32" t="s">
        <v>68</v>
      </c>
      <c r="G341" s="32" t="s">
        <v>32</v>
      </c>
      <c r="H341" s="32" t="s">
        <v>374</v>
      </c>
      <c r="I341" s="33">
        <v>720.70115300000009</v>
      </c>
      <c r="J341" s="33">
        <v>734.35812199999998</v>
      </c>
      <c r="K341" s="33">
        <v>755.74362800000006</v>
      </c>
      <c r="L341" s="33">
        <v>751.92563500000006</v>
      </c>
      <c r="M341" s="33">
        <v>762.33126599999991</v>
      </c>
      <c r="N341" s="33">
        <v>764.39582700000005</v>
      </c>
      <c r="O341" s="33">
        <v>751.31966599999998</v>
      </c>
      <c r="P341" s="33">
        <v>758.46097199999997</v>
      </c>
      <c r="Q341" s="33">
        <v>735.68953599999998</v>
      </c>
      <c r="R341" s="33">
        <v>729.27416500000004</v>
      </c>
      <c r="S341" s="33">
        <v>723.04221800000005</v>
      </c>
      <c r="T341" s="33">
        <v>688.36241799999993</v>
      </c>
      <c r="U341" s="33">
        <v>632.69197400000007</v>
      </c>
      <c r="V341" s="33">
        <v>624.18144600000005</v>
      </c>
      <c r="W341" s="33">
        <v>644.19728300000008</v>
      </c>
      <c r="X341" s="33">
        <v>651.08403199999998</v>
      </c>
      <c r="Y341" s="33">
        <v>654.84646499999997</v>
      </c>
      <c r="Z341" s="33">
        <v>665.73040099999992</v>
      </c>
      <c r="AA341" s="33">
        <v>676.27798499999994</v>
      </c>
      <c r="AB341" s="33">
        <v>684.73963200000003</v>
      </c>
      <c r="AC341" s="33">
        <v>634.57529</v>
      </c>
      <c r="AD341" s="33">
        <v>660.34408799999994</v>
      </c>
      <c r="AE341" s="33">
        <v>677.03721499999995</v>
      </c>
      <c r="AF341" s="34"/>
      <c r="AG341" s="34"/>
      <c r="AH341" s="34"/>
    </row>
    <row r="342" spans="1:34" ht="14.5" x14ac:dyDescent="0.35">
      <c r="A342" s="8" t="str">
        <f t="shared" si="5"/>
        <v>EnergieverbrauchRumänien</v>
      </c>
      <c r="B342" s="8">
        <v>342</v>
      </c>
      <c r="C342" s="32" t="s">
        <v>221</v>
      </c>
      <c r="D342" s="32" t="s">
        <v>100</v>
      </c>
      <c r="E342" s="32" t="s">
        <v>372</v>
      </c>
      <c r="F342" s="32" t="s">
        <v>68</v>
      </c>
      <c r="G342" s="32" t="s">
        <v>32</v>
      </c>
      <c r="H342" s="32" t="s">
        <v>374</v>
      </c>
      <c r="I342" s="33">
        <v>918.857079</v>
      </c>
      <c r="J342" s="33">
        <v>933.87032599999998</v>
      </c>
      <c r="K342" s="33">
        <v>928.95419700000002</v>
      </c>
      <c r="L342" s="33">
        <v>970.55360999999994</v>
      </c>
      <c r="M342" s="33">
        <v>994.73911299999997</v>
      </c>
      <c r="N342" s="33">
        <v>987.531881</v>
      </c>
      <c r="O342" s="33">
        <v>995.976045</v>
      </c>
      <c r="P342" s="33">
        <v>970.06508099999996</v>
      </c>
      <c r="Q342" s="33">
        <v>1002.441166</v>
      </c>
      <c r="R342" s="33">
        <v>911.70219399999996</v>
      </c>
      <c r="S342" s="33">
        <v>922.7192389999999</v>
      </c>
      <c r="T342" s="33">
        <v>945.82342500000004</v>
      </c>
      <c r="U342" s="33">
        <v>947.43798500000003</v>
      </c>
      <c r="V342" s="33">
        <v>905.66032999999993</v>
      </c>
      <c r="W342" s="33">
        <v>898.92134599999997</v>
      </c>
      <c r="X342" s="33">
        <v>904.35886899999991</v>
      </c>
      <c r="Y342" s="33">
        <v>918.385041</v>
      </c>
      <c r="Z342" s="33">
        <v>962.13308499999994</v>
      </c>
      <c r="AA342" s="33">
        <v>981.58651699999996</v>
      </c>
      <c r="AB342" s="33">
        <v>992.80137300000001</v>
      </c>
      <c r="AC342" s="33">
        <v>982.74159799999995</v>
      </c>
      <c r="AD342" s="33">
        <v>1058.4125859999999</v>
      </c>
      <c r="AE342" s="33">
        <v>1001.473127</v>
      </c>
      <c r="AF342" s="34"/>
      <c r="AG342" s="34"/>
      <c r="AH342" s="34"/>
    </row>
    <row r="343" spans="1:34" ht="14.5" x14ac:dyDescent="0.35">
      <c r="A343" s="8" t="str">
        <f t="shared" si="5"/>
        <v>EnergieverbrauchSchweden</v>
      </c>
      <c r="B343" s="8">
        <v>343</v>
      </c>
      <c r="C343" s="32" t="s">
        <v>221</v>
      </c>
      <c r="D343" s="32" t="s">
        <v>13</v>
      </c>
      <c r="E343" s="32" t="s">
        <v>372</v>
      </c>
      <c r="F343" s="32" t="s">
        <v>68</v>
      </c>
      <c r="G343" s="32" t="s">
        <v>32</v>
      </c>
      <c r="H343" s="32" t="s">
        <v>374</v>
      </c>
      <c r="I343" s="33">
        <v>1409.560911</v>
      </c>
      <c r="J343" s="33">
        <v>1382.425176</v>
      </c>
      <c r="K343" s="33">
        <v>1373.9366219999999</v>
      </c>
      <c r="L343" s="33">
        <v>1363.994334</v>
      </c>
      <c r="M343" s="33">
        <v>1354.1187339999999</v>
      </c>
      <c r="N343" s="33">
        <v>1327.664955</v>
      </c>
      <c r="O343" s="33">
        <v>1327.8366140000001</v>
      </c>
      <c r="P343" s="33">
        <v>1331.315652</v>
      </c>
      <c r="Q343" s="33">
        <v>1302.2513140000001</v>
      </c>
      <c r="R343" s="33">
        <v>1266.8208079999999</v>
      </c>
      <c r="S343" s="33">
        <v>1359.4778000000001</v>
      </c>
      <c r="T343" s="33">
        <v>1342.483469</v>
      </c>
      <c r="U343" s="33">
        <v>1352.8209280000001</v>
      </c>
      <c r="V343" s="33">
        <v>1326.0256510000002</v>
      </c>
      <c r="W343" s="33">
        <v>1294.928038</v>
      </c>
      <c r="X343" s="33">
        <v>1319.3003880000001</v>
      </c>
      <c r="Y343" s="33">
        <v>1341.353642</v>
      </c>
      <c r="Z343" s="33">
        <v>1333.4894180000001</v>
      </c>
      <c r="AA343" s="33">
        <v>1328.4380800000001</v>
      </c>
      <c r="AB343" s="33">
        <v>1310.642744</v>
      </c>
      <c r="AC343" s="33">
        <v>1298.7122400000001</v>
      </c>
      <c r="AD343" s="33">
        <v>1346.311989</v>
      </c>
      <c r="AE343" s="33">
        <v>1308.0122609999999</v>
      </c>
      <c r="AF343" s="34"/>
      <c r="AG343" s="34"/>
      <c r="AH343" s="34"/>
    </row>
    <row r="344" spans="1:34" ht="14.5" x14ac:dyDescent="0.35">
      <c r="A344" s="8" t="str">
        <f t="shared" si="5"/>
        <v>EnergieverbrauchSlowakei</v>
      </c>
      <c r="B344" s="8">
        <v>344</v>
      </c>
      <c r="C344" s="32" t="s">
        <v>221</v>
      </c>
      <c r="D344" s="32" t="s">
        <v>23</v>
      </c>
      <c r="E344" s="32" t="s">
        <v>372</v>
      </c>
      <c r="F344" s="32" t="s">
        <v>68</v>
      </c>
      <c r="G344" s="32" t="s">
        <v>32</v>
      </c>
      <c r="H344" s="32" t="s">
        <v>374</v>
      </c>
      <c r="I344" s="33">
        <v>415.55644100000001</v>
      </c>
      <c r="J344" s="33">
        <v>438.49918099999996</v>
      </c>
      <c r="K344" s="33">
        <v>441.11642899999998</v>
      </c>
      <c r="L344" s="33">
        <v>418.93944099999999</v>
      </c>
      <c r="M344" s="33">
        <v>413.64962099999997</v>
      </c>
      <c r="N344" s="33">
        <v>435.52093000000002</v>
      </c>
      <c r="O344" s="33">
        <v>423.32126</v>
      </c>
      <c r="P344" s="33">
        <v>426.32404300000002</v>
      </c>
      <c r="Q344" s="33">
        <v>440.90078099999999</v>
      </c>
      <c r="R344" s="33">
        <v>404.22175699999997</v>
      </c>
      <c r="S344" s="33">
        <v>464.22164600000002</v>
      </c>
      <c r="T344" s="33">
        <v>435.52291400000001</v>
      </c>
      <c r="U344" s="33">
        <v>416.54333200000002</v>
      </c>
      <c r="V344" s="33">
        <v>423.19680299999999</v>
      </c>
      <c r="W344" s="33">
        <v>381.56881099999998</v>
      </c>
      <c r="X344" s="33">
        <v>398.80541700000003</v>
      </c>
      <c r="Y344" s="33">
        <v>413.83225500000003</v>
      </c>
      <c r="Z344" s="33">
        <v>441.22792900000002</v>
      </c>
      <c r="AA344" s="33">
        <v>435.42731900000001</v>
      </c>
      <c r="AB344" s="33">
        <v>428.852035</v>
      </c>
      <c r="AC344" s="33">
        <v>402.39882699999998</v>
      </c>
      <c r="AD344" s="33">
        <v>439.962875</v>
      </c>
      <c r="AE344" s="33">
        <v>415.13045599999998</v>
      </c>
      <c r="AF344" s="34"/>
      <c r="AG344" s="34"/>
      <c r="AH344" s="34"/>
    </row>
    <row r="345" spans="1:34" ht="14.5" x14ac:dyDescent="0.35">
      <c r="A345" s="8" t="str">
        <f t="shared" si="5"/>
        <v>EnergieverbrauchSlowenien</v>
      </c>
      <c r="B345" s="8">
        <v>345</v>
      </c>
      <c r="C345" s="32" t="s">
        <v>221</v>
      </c>
      <c r="D345" s="32" t="s">
        <v>26</v>
      </c>
      <c r="E345" s="32" t="s">
        <v>372</v>
      </c>
      <c r="F345" s="32" t="s">
        <v>68</v>
      </c>
      <c r="G345" s="32" t="s">
        <v>32</v>
      </c>
      <c r="H345" s="32" t="s">
        <v>374</v>
      </c>
      <c r="I345" s="33">
        <v>190.18486300000001</v>
      </c>
      <c r="J345" s="33">
        <v>200.197136</v>
      </c>
      <c r="K345" s="33">
        <v>195.750336</v>
      </c>
      <c r="L345" s="33">
        <v>202.474602</v>
      </c>
      <c r="M345" s="33">
        <v>206.57208600000001</v>
      </c>
      <c r="N345" s="33">
        <v>213.98306599999998</v>
      </c>
      <c r="O345" s="33">
        <v>213.48270300000001</v>
      </c>
      <c r="P345" s="33">
        <v>214.207989</v>
      </c>
      <c r="Q345" s="33">
        <v>229.10977499999998</v>
      </c>
      <c r="R345" s="33">
        <v>202.74967999999998</v>
      </c>
      <c r="S345" s="33">
        <v>211.32622499999999</v>
      </c>
      <c r="T345" s="33">
        <v>210.89893700000002</v>
      </c>
      <c r="U345" s="33">
        <v>205.56424100000001</v>
      </c>
      <c r="V345" s="33">
        <v>201.14349299999998</v>
      </c>
      <c r="W345" s="33">
        <v>192.928405</v>
      </c>
      <c r="X345" s="33">
        <v>197.417789</v>
      </c>
      <c r="Y345" s="33">
        <v>204.88767999999999</v>
      </c>
      <c r="Z345" s="33">
        <v>207.622568</v>
      </c>
      <c r="AA345" s="33">
        <v>207.359543</v>
      </c>
      <c r="AB345" s="33">
        <v>203.591059</v>
      </c>
      <c r="AC345" s="33">
        <v>186.139748</v>
      </c>
      <c r="AD345" s="33">
        <v>199.61078800000001</v>
      </c>
      <c r="AE345" s="33">
        <v>199.04809599999999</v>
      </c>
      <c r="AF345" s="34"/>
      <c r="AG345" s="34"/>
      <c r="AH345" s="34"/>
    </row>
    <row r="346" spans="1:34" ht="14.5" x14ac:dyDescent="0.35">
      <c r="A346" s="8" t="str">
        <f t="shared" si="5"/>
        <v>EnergieverbrauchSpanien</v>
      </c>
      <c r="B346" s="8">
        <v>346</v>
      </c>
      <c r="C346" s="32" t="s">
        <v>221</v>
      </c>
      <c r="D346" s="32" t="s">
        <v>8</v>
      </c>
      <c r="E346" s="32" t="s">
        <v>372</v>
      </c>
      <c r="F346" s="32" t="s">
        <v>68</v>
      </c>
      <c r="G346" s="32" t="s">
        <v>32</v>
      </c>
      <c r="H346" s="32" t="s">
        <v>374</v>
      </c>
      <c r="I346" s="33">
        <v>3196.1054079999999</v>
      </c>
      <c r="J346" s="33">
        <v>3353.0373039999999</v>
      </c>
      <c r="K346" s="33">
        <v>3412.2208869999999</v>
      </c>
      <c r="L346" s="33">
        <v>3626.5268289999999</v>
      </c>
      <c r="M346" s="33">
        <v>3790.5834100000002</v>
      </c>
      <c r="N346" s="33">
        <v>3923.5312730000001</v>
      </c>
      <c r="O346" s="33">
        <v>3828.0465520000002</v>
      </c>
      <c r="P346" s="33">
        <v>3929.976353</v>
      </c>
      <c r="Q346" s="33">
        <v>3787.7524530000001</v>
      </c>
      <c r="R346" s="33">
        <v>3525.2952869999999</v>
      </c>
      <c r="S346" s="33">
        <v>3579.7462099999998</v>
      </c>
      <c r="T346" s="33">
        <v>3449.54117</v>
      </c>
      <c r="U346" s="33">
        <v>3307.5834610000002</v>
      </c>
      <c r="V346" s="33">
        <v>3184.320643</v>
      </c>
      <c r="W346" s="33">
        <v>3146.1367049999999</v>
      </c>
      <c r="X346" s="33">
        <v>3179.7003679999998</v>
      </c>
      <c r="Y346" s="33">
        <v>3250.2913790000002</v>
      </c>
      <c r="Z346" s="33">
        <v>3336.7691570000002</v>
      </c>
      <c r="AA346" s="33">
        <v>3420.4131609999999</v>
      </c>
      <c r="AB346" s="33">
        <v>3412.7120650000002</v>
      </c>
      <c r="AC346" s="33">
        <v>3028.0045690000002</v>
      </c>
      <c r="AD346" s="33">
        <v>3291.1404589999997</v>
      </c>
      <c r="AE346" s="33">
        <v>3260.406559</v>
      </c>
      <c r="AF346" s="34"/>
      <c r="AG346" s="34"/>
      <c r="AH346" s="34"/>
    </row>
    <row r="347" spans="1:34" ht="14.5" x14ac:dyDescent="0.35">
      <c r="A347" s="8" t="str">
        <f t="shared" si="5"/>
        <v>EnergieverbrauchTschechische Republik</v>
      </c>
      <c r="B347" s="8">
        <v>347</v>
      </c>
      <c r="C347" s="32" t="s">
        <v>221</v>
      </c>
      <c r="D347" s="32" t="s">
        <v>22</v>
      </c>
      <c r="E347" s="32" t="s">
        <v>372</v>
      </c>
      <c r="F347" s="32" t="s">
        <v>68</v>
      </c>
      <c r="G347" s="32" t="s">
        <v>32</v>
      </c>
      <c r="H347" s="32" t="s">
        <v>374</v>
      </c>
      <c r="I347" s="33">
        <v>1004.456959</v>
      </c>
      <c r="J347" s="33">
        <v>1025.4026080000001</v>
      </c>
      <c r="K347" s="33">
        <v>999.96284300000002</v>
      </c>
      <c r="L347" s="33">
        <v>1044.3472730000001</v>
      </c>
      <c r="M347" s="33">
        <v>1051.1503700000001</v>
      </c>
      <c r="N347" s="33">
        <v>1042.0549939999999</v>
      </c>
      <c r="O347" s="33">
        <v>1053.1548210000001</v>
      </c>
      <c r="P347" s="33">
        <v>1030.5005209999999</v>
      </c>
      <c r="Q347" s="33">
        <v>1029.8566080000001</v>
      </c>
      <c r="R347" s="33">
        <v>996.262835</v>
      </c>
      <c r="S347" s="33">
        <v>1009.9040729999999</v>
      </c>
      <c r="T347" s="33">
        <v>977.07597799999996</v>
      </c>
      <c r="U347" s="33">
        <v>976.62254099999996</v>
      </c>
      <c r="V347" s="33">
        <v>968.46448600000008</v>
      </c>
      <c r="W347" s="33">
        <v>939.75208799999996</v>
      </c>
      <c r="X347" s="33">
        <v>967.15475399999991</v>
      </c>
      <c r="Y347" s="33">
        <v>992.06334100000004</v>
      </c>
      <c r="Z347" s="33">
        <v>1023.4798370000001</v>
      </c>
      <c r="AA347" s="33">
        <v>1012.827277</v>
      </c>
      <c r="AB347" s="33">
        <v>1014.357575</v>
      </c>
      <c r="AC347" s="33">
        <v>995.04302399999995</v>
      </c>
      <c r="AD347" s="33">
        <v>1059.8987500000001</v>
      </c>
      <c r="AE347" s="33">
        <v>1014.5594170000001</v>
      </c>
      <c r="AF347" s="34"/>
      <c r="AG347" s="34"/>
      <c r="AH347" s="34"/>
    </row>
    <row r="348" spans="1:34" ht="14.5" x14ac:dyDescent="0.35">
      <c r="A348" s="8" t="str">
        <f t="shared" si="5"/>
        <v>EnergieverbrauchUngarn</v>
      </c>
      <c r="B348" s="8">
        <v>348</v>
      </c>
      <c r="C348" s="32" t="s">
        <v>221</v>
      </c>
      <c r="D348" s="32" t="s">
        <v>24</v>
      </c>
      <c r="E348" s="32" t="s">
        <v>372</v>
      </c>
      <c r="F348" s="32" t="s">
        <v>68</v>
      </c>
      <c r="G348" s="32" t="s">
        <v>32</v>
      </c>
      <c r="H348" s="32" t="s">
        <v>374</v>
      </c>
      <c r="I348" s="33">
        <v>654.87840200000005</v>
      </c>
      <c r="J348" s="33">
        <v>689.5384499999999</v>
      </c>
      <c r="K348" s="33">
        <v>691.92906099999993</v>
      </c>
      <c r="L348" s="33">
        <v>722.66598699999997</v>
      </c>
      <c r="M348" s="33">
        <v>713.50533900000005</v>
      </c>
      <c r="N348" s="33">
        <v>760.51982200000009</v>
      </c>
      <c r="O348" s="33">
        <v>748.73669999999993</v>
      </c>
      <c r="P348" s="33">
        <v>706.95398</v>
      </c>
      <c r="Q348" s="33">
        <v>706.24277000000006</v>
      </c>
      <c r="R348" s="33">
        <v>693.42282</v>
      </c>
      <c r="S348" s="33">
        <v>706.71574999999996</v>
      </c>
      <c r="T348" s="33">
        <v>708.30262000000005</v>
      </c>
      <c r="U348" s="33">
        <v>670.03582999999992</v>
      </c>
      <c r="V348" s="33">
        <v>680.58236999999997</v>
      </c>
      <c r="W348" s="33">
        <v>660.49733700000002</v>
      </c>
      <c r="X348" s="33">
        <v>704.62285999999995</v>
      </c>
      <c r="Y348" s="33">
        <v>723.24265099999991</v>
      </c>
      <c r="Z348" s="33">
        <v>748.37009699999999</v>
      </c>
      <c r="AA348" s="33">
        <v>747.31788800000004</v>
      </c>
      <c r="AB348" s="33">
        <v>752.31776100000002</v>
      </c>
      <c r="AC348" s="33">
        <v>737.14952700000003</v>
      </c>
      <c r="AD348" s="33">
        <v>786.85063500000001</v>
      </c>
      <c r="AE348" s="33">
        <v>752.01078799999993</v>
      </c>
      <c r="AF348" s="34"/>
      <c r="AG348" s="34"/>
      <c r="AH348" s="34"/>
    </row>
    <row r="349" spans="1:34" ht="14.5" x14ac:dyDescent="0.35">
      <c r="A349" s="8" t="str">
        <f t="shared" si="5"/>
        <v>EnergieverbrauchVereinigtes Königreich Großbritannien und Nordirland</v>
      </c>
      <c r="B349" s="8">
        <v>349</v>
      </c>
      <c r="C349" s="32" t="s">
        <v>221</v>
      </c>
      <c r="D349" s="32" t="s">
        <v>57</v>
      </c>
      <c r="E349" s="32" t="s">
        <v>372</v>
      </c>
      <c r="F349" s="32" t="s">
        <v>68</v>
      </c>
      <c r="G349" s="32" t="s">
        <v>32</v>
      </c>
      <c r="H349" s="32" t="s">
        <v>374</v>
      </c>
      <c r="I349" s="33">
        <v>5844.1480999999994</v>
      </c>
      <c r="J349" s="33">
        <v>5893.5797999999995</v>
      </c>
      <c r="K349" s="33">
        <v>5742.8896919999997</v>
      </c>
      <c r="L349" s="33">
        <v>5786.1400800000001</v>
      </c>
      <c r="M349" s="33">
        <v>5814.1116840000004</v>
      </c>
      <c r="N349" s="33">
        <v>5766.5384000000004</v>
      </c>
      <c r="O349" s="33">
        <v>5662.2614630000007</v>
      </c>
      <c r="P349" s="33">
        <v>5571.9011059999993</v>
      </c>
      <c r="Q349" s="33">
        <v>5568.2056210000001</v>
      </c>
      <c r="R349" s="33">
        <v>5206.3682939999999</v>
      </c>
      <c r="S349" s="33">
        <v>5446.192865</v>
      </c>
      <c r="T349" s="33">
        <v>4975.6086869999999</v>
      </c>
      <c r="U349" s="33">
        <v>5135.470045</v>
      </c>
      <c r="V349" s="33">
        <v>5166.3191320000005</v>
      </c>
      <c r="W349" s="33">
        <v>4881.5591469999999</v>
      </c>
      <c r="X349" s="33">
        <v>5026.8119710000001</v>
      </c>
      <c r="Y349" s="33">
        <v>5103.1268820000005</v>
      </c>
      <c r="Z349" s="33">
        <v>5063.9658849999996</v>
      </c>
      <c r="AA349" s="33">
        <v>5132.3339219999998</v>
      </c>
      <c r="AB349" s="33">
        <v>5083.3815560000003</v>
      </c>
      <c r="AC349" s="34"/>
      <c r="AD349" s="34"/>
      <c r="AE349" s="34"/>
      <c r="AF349" s="34"/>
      <c r="AG349" s="34"/>
      <c r="AH349" s="34"/>
    </row>
    <row r="350" spans="1:34" ht="14.5" x14ac:dyDescent="0.35">
      <c r="A350" s="8" t="str">
        <f t="shared" si="5"/>
        <v>EnergieverbrauchZypern</v>
      </c>
      <c r="B350" s="8">
        <v>350</v>
      </c>
      <c r="C350" s="32" t="s">
        <v>221</v>
      </c>
      <c r="D350" s="32" t="s">
        <v>30</v>
      </c>
      <c r="E350" s="32" t="s">
        <v>372</v>
      </c>
      <c r="F350" s="32" t="s">
        <v>68</v>
      </c>
      <c r="G350" s="32" t="s">
        <v>32</v>
      </c>
      <c r="H350" s="32" t="s">
        <v>374</v>
      </c>
      <c r="I350" s="33">
        <v>57.250489999999999</v>
      </c>
      <c r="J350" s="33">
        <v>57.703082000000002</v>
      </c>
      <c r="K350" s="33">
        <v>58.799765000000001</v>
      </c>
      <c r="L350" s="33">
        <v>62.070224000000003</v>
      </c>
      <c r="M350" s="33">
        <v>63.798858000000003</v>
      </c>
      <c r="N350" s="33">
        <v>63.952815000000001</v>
      </c>
      <c r="O350" s="33">
        <v>64.863343</v>
      </c>
      <c r="P350" s="33">
        <v>68.07057300000001</v>
      </c>
      <c r="Q350" s="33">
        <v>70.094297000000012</v>
      </c>
      <c r="R350" s="33">
        <v>69.578340999999995</v>
      </c>
      <c r="S350" s="33">
        <v>68.905862999999997</v>
      </c>
      <c r="T350" s="33">
        <v>67.583848000000003</v>
      </c>
      <c r="U350" s="33">
        <v>62.500512000000001</v>
      </c>
      <c r="V350" s="33">
        <v>57.461951999999997</v>
      </c>
      <c r="W350" s="33">
        <v>57.666792999999998</v>
      </c>
      <c r="X350" s="33">
        <v>59.616807000000001</v>
      </c>
      <c r="Y350" s="33">
        <v>62.408697999999994</v>
      </c>
      <c r="Z350" s="33">
        <v>64.960118999999992</v>
      </c>
      <c r="AA350" s="33">
        <v>66.204740000000001</v>
      </c>
      <c r="AB350" s="33">
        <v>68.104675</v>
      </c>
      <c r="AC350" s="33">
        <v>63.887740999999998</v>
      </c>
      <c r="AD350" s="33">
        <v>66.359335000000002</v>
      </c>
      <c r="AE350" s="33">
        <v>67.382835999999998</v>
      </c>
      <c r="AF350" s="34"/>
      <c r="AG350" s="34"/>
      <c r="AH350" s="34"/>
    </row>
    <row r="351" spans="1:34" ht="14.5" x14ac:dyDescent="0.35">
      <c r="A351" s="8" t="str">
        <f t="shared" si="5"/>
        <v>ExportentwicklungBelgien</v>
      </c>
      <c r="B351" s="8">
        <v>351</v>
      </c>
      <c r="C351" s="32" t="s">
        <v>179</v>
      </c>
      <c r="D351" s="32" t="s">
        <v>9</v>
      </c>
      <c r="E351" s="32" t="s">
        <v>151</v>
      </c>
      <c r="F351" s="32" t="s">
        <v>344</v>
      </c>
      <c r="G351" s="32" t="s">
        <v>32</v>
      </c>
      <c r="H351" s="32" t="s">
        <v>375</v>
      </c>
      <c r="I351" s="33">
        <v>12.620223130830681</v>
      </c>
      <c r="J351" s="33">
        <v>-1.0962478373570406</v>
      </c>
      <c r="K351" s="33">
        <v>5.3425591867093374</v>
      </c>
      <c r="L351" s="33">
        <v>2.5644556347300238</v>
      </c>
      <c r="M351" s="33">
        <v>7.4436487555737045</v>
      </c>
      <c r="N351" s="33">
        <v>5.3429070786978627</v>
      </c>
      <c r="O351" s="33">
        <v>6.4447352919947463</v>
      </c>
      <c r="P351" s="33">
        <v>4.4115673596934784</v>
      </c>
      <c r="Q351" s="33">
        <v>-1.0206644355622103</v>
      </c>
      <c r="R351" s="33">
        <v>-13.948082636475206</v>
      </c>
      <c r="S351" s="33">
        <v>11.536511223784117</v>
      </c>
      <c r="T351" s="33">
        <v>6.4048758077385202</v>
      </c>
      <c r="U351" s="33">
        <v>-3.2252151386439039</v>
      </c>
      <c r="V351" s="33">
        <v>6.0028189572093993E-2</v>
      </c>
      <c r="W351" s="33">
        <v>3.3050910762912196</v>
      </c>
      <c r="X351" s="33">
        <v>1.4864036397688807</v>
      </c>
      <c r="Y351" s="33">
        <v>9.0875416554184056</v>
      </c>
      <c r="Z351" s="33">
        <v>6.0890816173776869</v>
      </c>
      <c r="AA351" s="33">
        <v>1.71729292716077</v>
      </c>
      <c r="AB351" s="33">
        <v>2.1504131274450344</v>
      </c>
      <c r="AC351" s="33">
        <v>-6.1678874292734207</v>
      </c>
      <c r="AD351" s="33">
        <v>17.00946397480665</v>
      </c>
      <c r="AE351" s="33">
        <v>4.4534279958300402</v>
      </c>
      <c r="AF351" s="33">
        <v>-0.43599566892569896</v>
      </c>
      <c r="AG351" s="33">
        <v>1.230008058017745</v>
      </c>
      <c r="AH351" s="33">
        <v>2.8999946189671562</v>
      </c>
    </row>
    <row r="352" spans="1:34" ht="14.5" x14ac:dyDescent="0.35">
      <c r="A352" s="8" t="str">
        <f t="shared" si="5"/>
        <v>ExportentwicklungBulgarien</v>
      </c>
      <c r="B352" s="8">
        <v>352</v>
      </c>
      <c r="C352" s="32" t="s">
        <v>179</v>
      </c>
      <c r="D352" s="32" t="s">
        <v>25</v>
      </c>
      <c r="E352" s="32" t="s">
        <v>151</v>
      </c>
      <c r="F352" s="32" t="s">
        <v>344</v>
      </c>
      <c r="G352" s="32" t="s">
        <v>32</v>
      </c>
      <c r="H352" s="32" t="s">
        <v>375</v>
      </c>
      <c r="I352" s="33">
        <v>-32.354391732033363</v>
      </c>
      <c r="J352" s="33">
        <v>17.564999548948009</v>
      </c>
      <c r="K352" s="33">
        <v>18.342304310471718</v>
      </c>
      <c r="L352" s="33">
        <v>13.25273414704921</v>
      </c>
      <c r="M352" s="33">
        <v>39.496859123745736</v>
      </c>
      <c r="N352" s="33">
        <v>11.568849479880484</v>
      </c>
      <c r="O352" s="33">
        <v>8.644104592821293</v>
      </c>
      <c r="P352" s="33">
        <v>42.52495032138458</v>
      </c>
      <c r="Q352" s="33">
        <v>3.4727953137845873</v>
      </c>
      <c r="R352" s="33">
        <v>-12.110745267367022</v>
      </c>
      <c r="S352" s="33">
        <v>22.889034968448939</v>
      </c>
      <c r="T352" s="33">
        <v>19.85626508056211</v>
      </c>
      <c r="U352" s="33">
        <v>3.0195549722464676</v>
      </c>
      <c r="V352" s="33">
        <v>11.827778851811971</v>
      </c>
      <c r="W352" s="33">
        <v>1.3574367144913282</v>
      </c>
      <c r="X352" s="33">
        <v>6.7257919173966201</v>
      </c>
      <c r="Y352" s="33">
        <v>7.9459020088086731</v>
      </c>
      <c r="Z352" s="33">
        <v>8.2685639602827337</v>
      </c>
      <c r="AA352" s="33">
        <v>0.11113171693611434</v>
      </c>
      <c r="AB352" s="33">
        <v>3.1798399102840307</v>
      </c>
      <c r="AC352" s="33">
        <v>-4.4046030413158519</v>
      </c>
      <c r="AD352" s="33">
        <v>7.9368352487307732</v>
      </c>
      <c r="AE352" s="33">
        <v>8.7912579826367363</v>
      </c>
      <c r="AF352" s="33">
        <v>-2.8999936471984569</v>
      </c>
      <c r="AG352" s="33">
        <v>4.5000049645249192</v>
      </c>
      <c r="AH352" s="33">
        <v>2.9999913468640216</v>
      </c>
    </row>
    <row r="353" spans="1:34" ht="14.5" x14ac:dyDescent="0.35">
      <c r="A353" s="8" t="str">
        <f t="shared" si="5"/>
        <v>ExportentwicklungDänemark</v>
      </c>
      <c r="B353" s="8">
        <v>353</v>
      </c>
      <c r="C353" s="32" t="s">
        <v>179</v>
      </c>
      <c r="D353" s="32" t="s">
        <v>5</v>
      </c>
      <c r="E353" s="32" t="s">
        <v>151</v>
      </c>
      <c r="F353" s="32" t="s">
        <v>344</v>
      </c>
      <c r="G353" s="32" t="s">
        <v>32</v>
      </c>
      <c r="H353" s="32" t="s">
        <v>375</v>
      </c>
      <c r="I353" s="33">
        <v>9.4593467563878022</v>
      </c>
      <c r="J353" s="33">
        <v>2.6727674471762413</v>
      </c>
      <c r="K353" s="33">
        <v>3.590762092238478</v>
      </c>
      <c r="L353" s="33">
        <v>-1.6906368354475916</v>
      </c>
      <c r="M353" s="33">
        <v>4.3395470226258936</v>
      </c>
      <c r="N353" s="33">
        <v>5.8480499455076256</v>
      </c>
      <c r="O353" s="33">
        <v>5.3224941095578799</v>
      </c>
      <c r="P353" s="33">
        <v>0.65431669323609754</v>
      </c>
      <c r="Q353" s="33">
        <v>2.5670045008156421</v>
      </c>
      <c r="R353" s="33">
        <v>-10.377353971151123</v>
      </c>
      <c r="S353" s="33">
        <v>6.5187449999376099</v>
      </c>
      <c r="T353" s="33">
        <v>5.8108589579963592</v>
      </c>
      <c r="U353" s="33">
        <v>-0.58349458081977446</v>
      </c>
      <c r="V353" s="33">
        <v>2.3618291017162534</v>
      </c>
      <c r="W353" s="33">
        <v>3.3419290696410116</v>
      </c>
      <c r="X353" s="33">
        <v>4.5036174751180909</v>
      </c>
      <c r="Y353" s="33">
        <v>1.619958486945535</v>
      </c>
      <c r="Z353" s="33">
        <v>4.1939798857692807</v>
      </c>
      <c r="AA353" s="33">
        <v>1.5930030675429947</v>
      </c>
      <c r="AB353" s="33">
        <v>6.256184643363369</v>
      </c>
      <c r="AC353" s="33">
        <v>-0.63591344126956528</v>
      </c>
      <c r="AD353" s="33">
        <v>10.353466269479398</v>
      </c>
      <c r="AE353" s="33">
        <v>7.1038840901735085</v>
      </c>
      <c r="AF353" s="33">
        <v>6.1000177883698399</v>
      </c>
      <c r="AG353" s="33">
        <v>1.9999616207748687</v>
      </c>
      <c r="AH353" s="33">
        <v>2.1000652526286672</v>
      </c>
    </row>
    <row r="354" spans="1:34" ht="14.5" x14ac:dyDescent="0.35">
      <c r="A354" s="8" t="str">
        <f t="shared" si="5"/>
        <v>ExportentwicklungDeutschland</v>
      </c>
      <c r="B354" s="8">
        <v>354</v>
      </c>
      <c r="C354" s="32" t="s">
        <v>179</v>
      </c>
      <c r="D354" s="32" t="s">
        <v>2</v>
      </c>
      <c r="E354" s="32" t="s">
        <v>151</v>
      </c>
      <c r="F354" s="32" t="s">
        <v>344</v>
      </c>
      <c r="G354" s="32" t="s">
        <v>32</v>
      </c>
      <c r="H354" s="32" t="s">
        <v>375</v>
      </c>
      <c r="I354" s="33">
        <v>13.694938768976272</v>
      </c>
      <c r="J354" s="33">
        <v>6.1007784162146521</v>
      </c>
      <c r="K354" s="33">
        <v>3.0777591537347178</v>
      </c>
      <c r="L354" s="33">
        <v>2.3243802444538062</v>
      </c>
      <c r="M354" s="33">
        <v>10.88594019840005</v>
      </c>
      <c r="N354" s="33">
        <v>7.0595148044088916</v>
      </c>
      <c r="O354" s="33">
        <v>12.290321644547021</v>
      </c>
      <c r="P354" s="33">
        <v>9.4377040744094955</v>
      </c>
      <c r="Q354" s="33">
        <v>1.3654158311849471</v>
      </c>
      <c r="R354" s="33">
        <v>-16.743543930443806</v>
      </c>
      <c r="S354" s="33">
        <v>16.321423487890826</v>
      </c>
      <c r="T354" s="33">
        <v>8.89451335578471</v>
      </c>
      <c r="U354" s="33">
        <v>2.5210721639978999</v>
      </c>
      <c r="V354" s="33">
        <v>0.3715455677311752</v>
      </c>
      <c r="W354" s="33">
        <v>4.1811687335903827</v>
      </c>
      <c r="X354" s="33">
        <v>4.5150672462542616</v>
      </c>
      <c r="Y354" s="33">
        <v>2.1099903736778742</v>
      </c>
      <c r="Z354" s="33">
        <v>5.1219434389292218</v>
      </c>
      <c r="AA354" s="33">
        <v>1.788741763634377</v>
      </c>
      <c r="AB354" s="33">
        <v>1.0524705402394687</v>
      </c>
      <c r="AC354" s="33">
        <v>-8.5408393405458725</v>
      </c>
      <c r="AD354" s="33">
        <v>9.8137901879924385</v>
      </c>
      <c r="AE354" s="33">
        <v>1.9568889215273231</v>
      </c>
      <c r="AF354" s="33">
        <v>-0.98896849766860839</v>
      </c>
      <c r="AG354" s="33">
        <v>1.8761687288365323</v>
      </c>
      <c r="AH354" s="33">
        <v>3.1680530845072212</v>
      </c>
    </row>
    <row r="355" spans="1:34" ht="14.5" x14ac:dyDescent="0.35">
      <c r="A355" s="8" t="str">
        <f t="shared" si="5"/>
        <v>ExportentwicklungEstland</v>
      </c>
      <c r="B355" s="8">
        <v>355</v>
      </c>
      <c r="C355" s="32" t="s">
        <v>179</v>
      </c>
      <c r="D355" s="32" t="s">
        <v>18</v>
      </c>
      <c r="E355" s="32" t="s">
        <v>151</v>
      </c>
      <c r="F355" s="32" t="s">
        <v>344</v>
      </c>
      <c r="G355" s="32" t="s">
        <v>32</v>
      </c>
      <c r="H355" s="32" t="s">
        <v>375</v>
      </c>
      <c r="I355" s="33">
        <v>-14.378742749647273</v>
      </c>
      <c r="J355" s="33">
        <v>9.9978395321671769</v>
      </c>
      <c r="K355" s="33">
        <v>8.8144824096513901</v>
      </c>
      <c r="L355" s="33">
        <v>14.242971211796743</v>
      </c>
      <c r="M355" s="33">
        <v>18.279391365357526</v>
      </c>
      <c r="N355" s="33">
        <v>26.728263970331881</v>
      </c>
      <c r="O355" s="33">
        <v>14.864553427388728</v>
      </c>
      <c r="P355" s="33">
        <v>16.611400059725284</v>
      </c>
      <c r="Q355" s="33">
        <v>-1.2109434395115102</v>
      </c>
      <c r="R355" s="33">
        <v>-23.901024346973742</v>
      </c>
      <c r="S355" s="33">
        <v>34.853807394791005</v>
      </c>
      <c r="T355" s="33">
        <v>32.633503927166544</v>
      </c>
      <c r="U355" s="33">
        <v>2.7256297277941144</v>
      </c>
      <c r="V355" s="33">
        <v>2.7317180565694485</v>
      </c>
      <c r="W355" s="33">
        <v>1.9403102917373758</v>
      </c>
      <c r="X355" s="33">
        <v>-1.4124817319705443</v>
      </c>
      <c r="Y355" s="33">
        <v>5.3500382519692096</v>
      </c>
      <c r="Z355" s="33">
        <v>3.245119536944145</v>
      </c>
      <c r="AA355" s="33">
        <v>0.8444656160359898</v>
      </c>
      <c r="AB355" s="33">
        <v>4.6338479116306672</v>
      </c>
      <c r="AC355" s="33">
        <v>1.6564383682203783</v>
      </c>
      <c r="AD355" s="33">
        <v>12.045422845132322</v>
      </c>
      <c r="AE355" s="33">
        <v>-0.53536346478820462</v>
      </c>
      <c r="AF355" s="33">
        <v>-9.9000258225265867</v>
      </c>
      <c r="AG355" s="33">
        <v>2.2000234707489739</v>
      </c>
      <c r="AH355" s="33">
        <v>4.3000169507280646</v>
      </c>
    </row>
    <row r="356" spans="1:34" ht="14.5" x14ac:dyDescent="0.35">
      <c r="A356" s="8" t="str">
        <f t="shared" si="5"/>
        <v>ExportentwicklungEU27</v>
      </c>
      <c r="B356" s="8">
        <v>356</v>
      </c>
      <c r="C356" s="32" t="s">
        <v>179</v>
      </c>
      <c r="D356" s="32" t="s">
        <v>368</v>
      </c>
      <c r="E356" s="32" t="s">
        <v>151</v>
      </c>
      <c r="F356" s="32" t="s">
        <v>344</v>
      </c>
      <c r="G356" s="32" t="s">
        <v>32</v>
      </c>
      <c r="H356" s="32" t="s">
        <v>375</v>
      </c>
      <c r="I356" s="33">
        <v>13.120836277320251</v>
      </c>
      <c r="J356" s="33">
        <v>3.8043851168012992</v>
      </c>
      <c r="K356" s="33">
        <v>2.6304277284363167</v>
      </c>
      <c r="L356" s="33">
        <v>2.0742652537930155</v>
      </c>
      <c r="M356" s="33">
        <v>9.0835181955257553</v>
      </c>
      <c r="N356" s="33">
        <v>5.9123323515203481</v>
      </c>
      <c r="O356" s="33">
        <v>9.2781737575624135</v>
      </c>
      <c r="P356" s="33">
        <v>7.2571338569321142</v>
      </c>
      <c r="Q356" s="33">
        <v>0.79379176838867238</v>
      </c>
      <c r="R356" s="33">
        <v>-13.982602332054057</v>
      </c>
      <c r="S356" s="33">
        <v>13.148238926825925</v>
      </c>
      <c r="T356" s="33">
        <v>7.1375706535897763</v>
      </c>
      <c r="U356" s="33">
        <v>1.6136178545586262</v>
      </c>
      <c r="V356" s="33">
        <v>1.4587171877214615</v>
      </c>
      <c r="W356" s="33">
        <v>3.8635834100863633</v>
      </c>
      <c r="X356" s="33">
        <v>5.8513856299779121</v>
      </c>
      <c r="Y356" s="33">
        <v>3.2774845925652869</v>
      </c>
      <c r="Z356" s="33">
        <v>5.5542803733855948</v>
      </c>
      <c r="AA356" s="33">
        <v>3.067416624589157</v>
      </c>
      <c r="AB356" s="33">
        <v>2.1283333734201051</v>
      </c>
      <c r="AC356" s="33">
        <v>-6.0806161226047806</v>
      </c>
      <c r="AD356" s="33">
        <v>10.953934192457666</v>
      </c>
      <c r="AE356" s="33">
        <v>5.029904340604773</v>
      </c>
      <c r="AF356" s="33">
        <v>-0.64026385945413722</v>
      </c>
      <c r="AG356" s="33">
        <v>2.1193753631946208</v>
      </c>
      <c r="AH356" s="33">
        <v>3.2261418970402644</v>
      </c>
    </row>
    <row r="357" spans="1:34" ht="14.5" x14ac:dyDescent="0.35">
      <c r="A357" s="8" t="str">
        <f t="shared" si="5"/>
        <v>ExportentwicklungFinnland</v>
      </c>
      <c r="B357" s="8">
        <v>357</v>
      </c>
      <c r="C357" s="32" t="s">
        <v>179</v>
      </c>
      <c r="D357" s="32" t="s">
        <v>14</v>
      </c>
      <c r="E357" s="32" t="s">
        <v>151</v>
      </c>
      <c r="F357" s="32" t="s">
        <v>344</v>
      </c>
      <c r="G357" s="32" t="s">
        <v>32</v>
      </c>
      <c r="H357" s="32" t="s">
        <v>375</v>
      </c>
      <c r="I357" s="33">
        <v>19.880214893452958</v>
      </c>
      <c r="J357" s="33">
        <v>2.3007483328687499</v>
      </c>
      <c r="K357" s="33">
        <v>4.0809054705512438</v>
      </c>
      <c r="L357" s="33">
        <v>-0.6283102080270595</v>
      </c>
      <c r="M357" s="33">
        <v>8.3655892187658196</v>
      </c>
      <c r="N357" s="33">
        <v>5.7281244740336348</v>
      </c>
      <c r="O357" s="33">
        <v>11.751804160181109</v>
      </c>
      <c r="P357" s="33">
        <v>9.4365305476416381</v>
      </c>
      <c r="Q357" s="33">
        <v>0.3080616701859924</v>
      </c>
      <c r="R357" s="33">
        <v>-22.371854949174548</v>
      </c>
      <c r="S357" s="33">
        <v>5.5201619643752622</v>
      </c>
      <c r="T357" s="33">
        <v>0.10209290454312736</v>
      </c>
      <c r="U357" s="33">
        <v>-0.60841583287907497</v>
      </c>
      <c r="V357" s="33">
        <v>4.0691399961076513E-2</v>
      </c>
      <c r="W357" s="33">
        <v>-2.7004562656951805</v>
      </c>
      <c r="X357" s="33">
        <v>-3.6478307493774764</v>
      </c>
      <c r="Y357" s="33">
        <v>2.9521617746925131</v>
      </c>
      <c r="Z357" s="33">
        <v>8.8004104293017349</v>
      </c>
      <c r="AA357" s="33">
        <v>0.81508925564162382</v>
      </c>
      <c r="AB357" s="33">
        <v>3.9355873312842533</v>
      </c>
      <c r="AC357" s="33">
        <v>-4.5274831243973068</v>
      </c>
      <c r="AD357" s="33">
        <v>5.1781896537211907</v>
      </c>
      <c r="AE357" s="33">
        <v>2.3015733286384261</v>
      </c>
      <c r="AF357" s="33">
        <v>0.56900355148084714</v>
      </c>
      <c r="AG357" s="33">
        <v>2.2648014512600696</v>
      </c>
      <c r="AH357" s="33">
        <v>3.6999981136817155</v>
      </c>
    </row>
    <row r="358" spans="1:34" ht="14.5" x14ac:dyDescent="0.35">
      <c r="A358" s="8" t="str">
        <f t="shared" si="5"/>
        <v>ExportentwicklungFrankreich</v>
      </c>
      <c r="B358" s="8">
        <v>358</v>
      </c>
      <c r="C358" s="32" t="s">
        <v>179</v>
      </c>
      <c r="D358" s="32" t="s">
        <v>0</v>
      </c>
      <c r="E358" s="32" t="s">
        <v>151</v>
      </c>
      <c r="F358" s="32" t="s">
        <v>344</v>
      </c>
      <c r="G358" s="32" t="s">
        <v>32</v>
      </c>
      <c r="H358" s="32" t="s">
        <v>375</v>
      </c>
      <c r="I358" s="33">
        <v>12.235646283089025</v>
      </c>
      <c r="J358" s="33">
        <v>3.1011136720142218</v>
      </c>
      <c r="K358" s="33">
        <v>1.852693745811294</v>
      </c>
      <c r="L358" s="33">
        <v>-0.28289403514385469</v>
      </c>
      <c r="M358" s="33">
        <v>5.6429300217849061</v>
      </c>
      <c r="N358" s="33">
        <v>3.6179861786753094</v>
      </c>
      <c r="O358" s="33">
        <v>6.4572742015145792</v>
      </c>
      <c r="P358" s="33">
        <v>1.4128490891020675</v>
      </c>
      <c r="Q358" s="33">
        <v>-0.22534737223185175</v>
      </c>
      <c r="R358" s="33">
        <v>-12.637584327020889</v>
      </c>
      <c r="S358" s="33">
        <v>10.319083781631548</v>
      </c>
      <c r="T358" s="33">
        <v>5.4835570741224444</v>
      </c>
      <c r="U358" s="33">
        <v>1.4020148750160359</v>
      </c>
      <c r="V358" s="33">
        <v>1.2167933987927029</v>
      </c>
      <c r="W358" s="33">
        <v>1.5879225606171019</v>
      </c>
      <c r="X358" s="33">
        <v>4.6695822398448428</v>
      </c>
      <c r="Y358" s="33">
        <v>1.7815913300828186</v>
      </c>
      <c r="Z358" s="33">
        <v>5.0387877438929536</v>
      </c>
      <c r="AA358" s="33">
        <v>3.9999211351598092</v>
      </c>
      <c r="AB358" s="33">
        <v>1.754410825540333</v>
      </c>
      <c r="AC358" s="33">
        <v>-15.222710602305895</v>
      </c>
      <c r="AD358" s="33">
        <v>7.2145374921667127</v>
      </c>
      <c r="AE358" s="33">
        <v>4.6975427463904964</v>
      </c>
      <c r="AF358" s="33">
        <v>1.199990665860355</v>
      </c>
      <c r="AG358" s="33">
        <v>2.3500083831862639</v>
      </c>
      <c r="AH358" s="33">
        <v>2.6000043912865323</v>
      </c>
    </row>
    <row r="359" spans="1:34" ht="14.5" x14ac:dyDescent="0.35">
      <c r="A359" s="8" t="str">
        <f t="shared" si="5"/>
        <v>ExportentwicklungGriechenland</v>
      </c>
      <c r="B359" s="8">
        <v>359</v>
      </c>
      <c r="C359" s="32" t="s">
        <v>179</v>
      </c>
      <c r="D359" s="32" t="s">
        <v>6</v>
      </c>
      <c r="E359" s="32" t="s">
        <v>151</v>
      </c>
      <c r="F359" s="32" t="s">
        <v>344</v>
      </c>
      <c r="G359" s="32" t="s">
        <v>32</v>
      </c>
      <c r="H359" s="32" t="s">
        <v>375</v>
      </c>
      <c r="I359" s="33">
        <v>14.204054180232873</v>
      </c>
      <c r="J359" s="33">
        <v>0.95279370494102977</v>
      </c>
      <c r="K359" s="33">
        <v>-6.969077242367419</v>
      </c>
      <c r="L359" s="33">
        <v>-2.0603591597194111</v>
      </c>
      <c r="M359" s="33">
        <v>11.027621083424037</v>
      </c>
      <c r="N359" s="33">
        <v>8.3172459219551058</v>
      </c>
      <c r="O359" s="33">
        <v>11.157960898554492</v>
      </c>
      <c r="P359" s="33">
        <v>11.611553874238936</v>
      </c>
      <c r="Q359" s="33">
        <v>1.5934734427560215E-2</v>
      </c>
      <c r="R359" s="33">
        <v>-13.301785326011967</v>
      </c>
      <c r="S359" s="33">
        <v>7.722422652052515</v>
      </c>
      <c r="T359" s="33">
        <v>5.8174040418443695</v>
      </c>
      <c r="U359" s="33">
        <v>8.5521725154451786</v>
      </c>
      <c r="V359" s="33">
        <v>1.0560655947867872</v>
      </c>
      <c r="W359" s="33">
        <v>2.5321917743969351</v>
      </c>
      <c r="X359" s="33">
        <v>8.0958673091743805</v>
      </c>
      <c r="Y359" s="33">
        <v>5.3101065124624682</v>
      </c>
      <c r="Z359" s="33">
        <v>5.8029818210486326</v>
      </c>
      <c r="AA359" s="33">
        <v>9.734076973967646</v>
      </c>
      <c r="AB359" s="33">
        <v>2.0279163596987644</v>
      </c>
      <c r="AC359" s="33">
        <v>4.2228903479099955</v>
      </c>
      <c r="AD359" s="33">
        <v>14.094398707475108</v>
      </c>
      <c r="AE359" s="33">
        <v>3.5275131024476707</v>
      </c>
      <c r="AF359" s="33">
        <v>2.0935618001471994</v>
      </c>
      <c r="AG359" s="33">
        <v>4.4468459094066333</v>
      </c>
      <c r="AH359" s="33">
        <v>3.9597264231974236</v>
      </c>
    </row>
    <row r="360" spans="1:34" ht="14.5" x14ac:dyDescent="0.35">
      <c r="A360" s="8" t="str">
        <f t="shared" si="5"/>
        <v>ExportentwicklungIrland</v>
      </c>
      <c r="B360" s="8">
        <v>360</v>
      </c>
      <c r="C360" s="32" t="s">
        <v>179</v>
      </c>
      <c r="D360" s="32" t="s">
        <v>4</v>
      </c>
      <c r="E360" s="32" t="s">
        <v>151</v>
      </c>
      <c r="F360" s="32" t="s">
        <v>344</v>
      </c>
      <c r="G360" s="32" t="s">
        <v>32</v>
      </c>
      <c r="H360" s="32" t="s">
        <v>375</v>
      </c>
      <c r="I360" s="33">
        <v>17.376369010369615</v>
      </c>
      <c r="J360" s="33">
        <v>11.760701465968211</v>
      </c>
      <c r="K360" s="33">
        <v>7.3439869569771332</v>
      </c>
      <c r="L360" s="33">
        <v>-6.967336566160526</v>
      </c>
      <c r="M360" s="33">
        <v>6.9959345051747732</v>
      </c>
      <c r="N360" s="33">
        <v>3.9231669191967597</v>
      </c>
      <c r="O360" s="33">
        <v>2.7729332189094578</v>
      </c>
      <c r="P360" s="33">
        <v>8.7774325944814677</v>
      </c>
      <c r="Q360" s="33">
        <v>-5.9202199664694177</v>
      </c>
      <c r="R360" s="33">
        <v>6.3074857890986067</v>
      </c>
      <c r="S360" s="33">
        <v>2.4826249267537293</v>
      </c>
      <c r="T360" s="33">
        <v>-0.6354847830833279</v>
      </c>
      <c r="U360" s="33">
        <v>-2.1962772519743936</v>
      </c>
      <c r="V360" s="33">
        <v>-0.35061841612181865</v>
      </c>
      <c r="W360" s="33">
        <v>16.305312984801418</v>
      </c>
      <c r="X360" s="33">
        <v>59.148625491661903</v>
      </c>
      <c r="Y360" s="33">
        <v>0.7639513215649032</v>
      </c>
      <c r="Z360" s="33">
        <v>3.9156869729259256</v>
      </c>
      <c r="AA360" s="33">
        <v>8.5820842156850432</v>
      </c>
      <c r="AB360" s="33">
        <v>7.1790758212582944</v>
      </c>
      <c r="AC360" s="33">
        <v>15.503824842922143</v>
      </c>
      <c r="AD360" s="33">
        <v>18.425268396381497</v>
      </c>
      <c r="AE360" s="33">
        <v>22.453273134182197</v>
      </c>
      <c r="AF360" s="33">
        <v>-6.8999984103245708</v>
      </c>
      <c r="AG360" s="33">
        <v>2.4499888618959176</v>
      </c>
      <c r="AH360" s="33">
        <v>3.3000112563611879</v>
      </c>
    </row>
    <row r="361" spans="1:34" ht="14.5" x14ac:dyDescent="0.35">
      <c r="A361" s="8" t="str">
        <f t="shared" si="5"/>
        <v>ExportentwicklungItalien</v>
      </c>
      <c r="B361" s="8">
        <v>361</v>
      </c>
      <c r="C361" s="32" t="s">
        <v>179</v>
      </c>
      <c r="D361" s="32" t="s">
        <v>3</v>
      </c>
      <c r="E361" s="32" t="s">
        <v>151</v>
      </c>
      <c r="F361" s="32" t="s">
        <v>344</v>
      </c>
      <c r="G361" s="32" t="s">
        <v>32</v>
      </c>
      <c r="H361" s="32" t="s">
        <v>375</v>
      </c>
      <c r="I361" s="33">
        <v>12.421105800066059</v>
      </c>
      <c r="J361" s="33">
        <v>2.7550514216974307</v>
      </c>
      <c r="K361" s="33">
        <v>-2.5619342475344098</v>
      </c>
      <c r="L361" s="33">
        <v>-0.70404046850931934</v>
      </c>
      <c r="M361" s="33">
        <v>6.417968602457492</v>
      </c>
      <c r="N361" s="33">
        <v>3.3203970852189002</v>
      </c>
      <c r="O361" s="33">
        <v>8.3298051891893721</v>
      </c>
      <c r="P361" s="33">
        <v>7.1227616716857085</v>
      </c>
      <c r="Q361" s="33">
        <v>-1.5927628975415615</v>
      </c>
      <c r="R361" s="33">
        <v>-18.902152304162911</v>
      </c>
      <c r="S361" s="33">
        <v>12.420632725639933</v>
      </c>
      <c r="T361" s="33">
        <v>6.3866131882647608</v>
      </c>
      <c r="U361" s="33">
        <v>1.3628179813404984</v>
      </c>
      <c r="V361" s="33">
        <v>0.65303044129407795</v>
      </c>
      <c r="W361" s="33">
        <v>2.8678805959483071</v>
      </c>
      <c r="X361" s="33">
        <v>4.5328847807862616</v>
      </c>
      <c r="Y361" s="33">
        <v>1.5102877566359467</v>
      </c>
      <c r="Z361" s="33">
        <v>4.9228376702358076</v>
      </c>
      <c r="AA361" s="33">
        <v>1.8452956091109911</v>
      </c>
      <c r="AB361" s="33">
        <v>1.077295814676944</v>
      </c>
      <c r="AC361" s="33">
        <v>-9.1674149196749539</v>
      </c>
      <c r="AD361" s="33">
        <v>13.756644848547637</v>
      </c>
      <c r="AE361" s="33">
        <v>6.1174650475127805</v>
      </c>
      <c r="AF361" s="33">
        <v>-1.2704930797792713</v>
      </c>
      <c r="AG361" s="33">
        <v>2.4412272573903948</v>
      </c>
      <c r="AH361" s="33">
        <v>3.4407489007897425</v>
      </c>
    </row>
    <row r="362" spans="1:34" ht="14.5" x14ac:dyDescent="0.35">
      <c r="A362" s="8" t="str">
        <f t="shared" si="5"/>
        <v>ExportentwicklungKroatien</v>
      </c>
      <c r="B362" s="8">
        <v>362</v>
      </c>
      <c r="C362" s="32" t="s">
        <v>179</v>
      </c>
      <c r="D362" s="32" t="s">
        <v>27</v>
      </c>
      <c r="E362" s="32" t="s">
        <v>151</v>
      </c>
      <c r="F362" s="32" t="s">
        <v>344</v>
      </c>
      <c r="G362" s="32" t="s">
        <v>32</v>
      </c>
      <c r="H362" s="32" t="s">
        <v>375</v>
      </c>
      <c r="I362" s="33">
        <v>23.141304199757528</v>
      </c>
      <c r="J362" s="33">
        <v>5.7785231335622456</v>
      </c>
      <c r="K362" s="33">
        <v>11.68369929429285</v>
      </c>
      <c r="L362" s="33">
        <v>4.9010978309318034</v>
      </c>
      <c r="M362" s="33">
        <v>16.765512414930754</v>
      </c>
      <c r="N362" s="33">
        <v>11.160309521880137</v>
      </c>
      <c r="O362" s="33">
        <v>10.75988193124391</v>
      </c>
      <c r="P362" s="33">
        <v>1.4278582622798695</v>
      </c>
      <c r="Q362" s="33">
        <v>-2.469268818257504</v>
      </c>
      <c r="R362" s="33">
        <v>-11.579076867455356</v>
      </c>
      <c r="S362" s="33">
        <v>18.390042507034821</v>
      </c>
      <c r="T362" s="33">
        <v>-0.23720297163278303</v>
      </c>
      <c r="U362" s="33">
        <v>-2.1249971451135821</v>
      </c>
      <c r="V362" s="33">
        <v>5.7707352599821462</v>
      </c>
      <c r="W362" s="33">
        <v>8.3045368409319025</v>
      </c>
      <c r="X362" s="33">
        <v>10.140704336489634</v>
      </c>
      <c r="Y362" s="33">
        <v>5.2574557928283525</v>
      </c>
      <c r="Z362" s="33">
        <v>9.05548984447897</v>
      </c>
      <c r="AA362" s="33">
        <v>3.0270857907505899</v>
      </c>
      <c r="AB362" s="33">
        <v>4.6171447384665925</v>
      </c>
      <c r="AC362" s="33">
        <v>-0.61453322696424095</v>
      </c>
      <c r="AD362" s="33">
        <v>15.059193261744625</v>
      </c>
      <c r="AE362" s="33">
        <v>23.924640927767229</v>
      </c>
      <c r="AF362" s="33">
        <v>-6.9999805685638137</v>
      </c>
      <c r="AG362" s="33">
        <v>4.4999734347548497</v>
      </c>
      <c r="AH362" s="33">
        <v>4.9999971436748751</v>
      </c>
    </row>
    <row r="363" spans="1:34" ht="14.5" x14ac:dyDescent="0.35">
      <c r="A363" s="8" t="str">
        <f t="shared" si="5"/>
        <v>ExportentwicklungLettland</v>
      </c>
      <c r="B363" s="8">
        <v>363</v>
      </c>
      <c r="C363" s="32" t="s">
        <v>179</v>
      </c>
      <c r="D363" s="32" t="s">
        <v>19</v>
      </c>
      <c r="E363" s="32" t="s">
        <v>151</v>
      </c>
      <c r="F363" s="32" t="s">
        <v>344</v>
      </c>
      <c r="G363" s="32" t="s">
        <v>32</v>
      </c>
      <c r="H363" s="32" t="s">
        <v>375</v>
      </c>
      <c r="I363" s="33">
        <v>15.041612360655023</v>
      </c>
      <c r="J363" s="33">
        <v>11.605916568036093</v>
      </c>
      <c r="K363" s="33">
        <v>7.4129209341363662</v>
      </c>
      <c r="L363" s="33">
        <v>-0.68820599190627263</v>
      </c>
      <c r="M363" s="33">
        <v>21.841341399878786</v>
      </c>
      <c r="N363" s="33">
        <v>30.281518068293877</v>
      </c>
      <c r="O363" s="33">
        <v>5.1929588361181231</v>
      </c>
      <c r="P363" s="33">
        <v>11.72807373624012</v>
      </c>
      <c r="Q363" s="33">
        <v>1.0802739581596796</v>
      </c>
      <c r="R363" s="33">
        <v>-10.028599982239541</v>
      </c>
      <c r="S363" s="33">
        <v>22.402685909627863</v>
      </c>
      <c r="T363" s="33">
        <v>12.150305456751596</v>
      </c>
      <c r="U363" s="33">
        <v>11.61480362192971</v>
      </c>
      <c r="V363" s="33">
        <v>-0.55910649301780779</v>
      </c>
      <c r="W363" s="33">
        <v>6.394926176401313</v>
      </c>
      <c r="X363" s="33">
        <v>0.88256357076792824</v>
      </c>
      <c r="Y363" s="33">
        <v>3.3329661012889886</v>
      </c>
      <c r="Z363" s="33">
        <v>6.3136220189201993</v>
      </c>
      <c r="AA363" s="33">
        <v>4.9103674164171736</v>
      </c>
      <c r="AB363" s="33">
        <v>1.5505641513292119</v>
      </c>
      <c r="AC363" s="33">
        <v>6.2622575100269984</v>
      </c>
      <c r="AD363" s="33">
        <v>9.9201513473208252</v>
      </c>
      <c r="AE363" s="33">
        <v>6.7243638708049787</v>
      </c>
      <c r="AF363" s="33">
        <v>-5.4999980301336961</v>
      </c>
      <c r="AG363" s="33">
        <v>1.6000038910938201</v>
      </c>
      <c r="AH363" s="33">
        <v>2.9999774314377419</v>
      </c>
    </row>
    <row r="364" spans="1:34" ht="14.5" x14ac:dyDescent="0.35">
      <c r="A364" s="8" t="str">
        <f t="shared" si="5"/>
        <v>ExportentwicklungLitauen</v>
      </c>
      <c r="B364" s="8">
        <v>364</v>
      </c>
      <c r="C364" s="32" t="s">
        <v>179</v>
      </c>
      <c r="D364" s="32" t="s">
        <v>20</v>
      </c>
      <c r="E364" s="32" t="s">
        <v>151</v>
      </c>
      <c r="F364" s="32" t="s">
        <v>344</v>
      </c>
      <c r="G364" s="32" t="s">
        <v>32</v>
      </c>
      <c r="H364" s="32" t="s">
        <v>375</v>
      </c>
      <c r="I364" s="33">
        <v>24.609511731135058</v>
      </c>
      <c r="J364" s="33">
        <v>30.314102342282212</v>
      </c>
      <c r="K364" s="33">
        <v>21.962111721686114</v>
      </c>
      <c r="L364" s="33">
        <v>10.255776454631743</v>
      </c>
      <c r="M364" s="33">
        <v>5.7238208522481671</v>
      </c>
      <c r="N364" s="33">
        <v>21.732657548033259</v>
      </c>
      <c r="O364" s="33">
        <v>13.990600667358024</v>
      </c>
      <c r="P364" s="33">
        <v>3.7632229049217756</v>
      </c>
      <c r="Q364" s="33">
        <v>14.068270751048459</v>
      </c>
      <c r="R364" s="33">
        <v>-12.936740852432791</v>
      </c>
      <c r="S364" s="33">
        <v>17.092494156589581</v>
      </c>
      <c r="T364" s="33">
        <v>13.861563508296683</v>
      </c>
      <c r="U364" s="33">
        <v>9.8015281605479174</v>
      </c>
      <c r="V364" s="33">
        <v>5.5896138523957859</v>
      </c>
      <c r="W364" s="33">
        <v>-4.4387279573500251</v>
      </c>
      <c r="X364" s="33">
        <v>2.2407057734221638</v>
      </c>
      <c r="Y364" s="33">
        <v>2.2369812150153905</v>
      </c>
      <c r="Z364" s="33">
        <v>11.475838950889639</v>
      </c>
      <c r="AA364" s="33">
        <v>4.0278061746064111</v>
      </c>
      <c r="AB364" s="33">
        <v>5.9702510917030622</v>
      </c>
      <c r="AC364" s="33">
        <v>3.3616273235634679</v>
      </c>
      <c r="AD364" s="33">
        <v>16.982011736211831</v>
      </c>
      <c r="AE364" s="33">
        <v>15.839054113703838</v>
      </c>
      <c r="AF364" s="33">
        <v>-6.8000043945419861</v>
      </c>
      <c r="AG364" s="33">
        <v>3.3000013959396881</v>
      </c>
      <c r="AH364" s="33">
        <v>8.1999930931242062</v>
      </c>
    </row>
    <row r="365" spans="1:34" ht="14.5" x14ac:dyDescent="0.35">
      <c r="A365" s="8" t="str">
        <f t="shared" si="5"/>
        <v>ExportentwicklungLuxemburg</v>
      </c>
      <c r="B365" s="8">
        <v>365</v>
      </c>
      <c r="C365" s="32" t="s">
        <v>179</v>
      </c>
      <c r="D365" s="32" t="s">
        <v>10</v>
      </c>
      <c r="E365" s="32" t="s">
        <v>151</v>
      </c>
      <c r="F365" s="32" t="s">
        <v>344</v>
      </c>
      <c r="G365" s="32" t="s">
        <v>32</v>
      </c>
      <c r="H365" s="32" t="s">
        <v>375</v>
      </c>
      <c r="I365" s="33">
        <v>19.137949176149988</v>
      </c>
      <c r="J365" s="33">
        <v>8.9607301452102206</v>
      </c>
      <c r="K365" s="33">
        <v>-2.2956702367933843</v>
      </c>
      <c r="L365" s="33">
        <v>-0.174990368147661</v>
      </c>
      <c r="M365" s="33">
        <v>6.5006426622061753</v>
      </c>
      <c r="N365" s="33">
        <v>-2.7114568674545723</v>
      </c>
      <c r="O365" s="33">
        <v>13.400658249805915</v>
      </c>
      <c r="P365" s="33">
        <v>2.0596755660331638</v>
      </c>
      <c r="Q365" s="33">
        <v>9.1345247471196842</v>
      </c>
      <c r="R365" s="33">
        <v>-19.530301929539903</v>
      </c>
      <c r="S365" s="33">
        <v>27.047281481976853</v>
      </c>
      <c r="T365" s="33">
        <v>13.778952676632244</v>
      </c>
      <c r="U365" s="33">
        <v>-1.982093932830054</v>
      </c>
      <c r="V365" s="33">
        <v>3.4463309102597464</v>
      </c>
      <c r="W365" s="33">
        <v>1.2919342512005585</v>
      </c>
      <c r="X365" s="33">
        <v>-4.202631543385337</v>
      </c>
      <c r="Y365" s="33">
        <v>0.49231388466219528</v>
      </c>
      <c r="Z365" s="33">
        <v>5.7274553824183698</v>
      </c>
      <c r="AA365" s="33">
        <v>0.54023624880341004</v>
      </c>
      <c r="AB365" s="33">
        <v>1.4284871646563317</v>
      </c>
      <c r="AC365" s="33">
        <v>-10.323683527570637</v>
      </c>
      <c r="AD365" s="33">
        <v>3.7771524116253516</v>
      </c>
      <c r="AE365" s="33">
        <v>-3.9603263206295196</v>
      </c>
      <c r="AF365" s="33">
        <v>-3.2999768386899717</v>
      </c>
      <c r="AG365" s="33">
        <v>5.1421360808674024</v>
      </c>
      <c r="AH365" s="33">
        <v>3.4999543916103448</v>
      </c>
    </row>
    <row r="366" spans="1:34" ht="14.5" x14ac:dyDescent="0.35">
      <c r="A366" s="8" t="str">
        <f t="shared" si="5"/>
        <v>ExportentwicklungMalta</v>
      </c>
      <c r="B366" s="8">
        <v>366</v>
      </c>
      <c r="C366" s="32" t="s">
        <v>179</v>
      </c>
      <c r="D366" s="32" t="s">
        <v>16</v>
      </c>
      <c r="E366" s="32" t="s">
        <v>151</v>
      </c>
      <c r="F366" s="32" t="s">
        <v>344</v>
      </c>
      <c r="G366" s="32" t="s">
        <v>32</v>
      </c>
      <c r="H366" s="32" t="s">
        <v>375</v>
      </c>
      <c r="I366" s="33">
        <v>10.925110467870653</v>
      </c>
      <c r="J366" s="33">
        <v>-17.010362397664153</v>
      </c>
      <c r="K366" s="33">
        <v>10.576856744712245</v>
      </c>
      <c r="L366" s="33">
        <v>-3.7070310063010794</v>
      </c>
      <c r="M366" s="33">
        <v>-5.9173642245661284</v>
      </c>
      <c r="N366" s="33">
        <v>-7.3601380944073611</v>
      </c>
      <c r="O366" s="33">
        <v>21.915357549928132</v>
      </c>
      <c r="P366" s="33">
        <v>2.5490522858548275</v>
      </c>
      <c r="Q366" s="33">
        <v>-6.6516307019073651</v>
      </c>
      <c r="R366" s="33">
        <v>-17.981936535840319</v>
      </c>
      <c r="S366" s="33">
        <v>28.057259713701427</v>
      </c>
      <c r="T366" s="33">
        <v>10.699457042478429</v>
      </c>
      <c r="U366" s="33">
        <v>12.953318676181638</v>
      </c>
      <c r="V366" s="33">
        <v>-9.7286618684566406</v>
      </c>
      <c r="W366" s="33">
        <v>-9.2179961531986834</v>
      </c>
      <c r="X366" s="33">
        <v>3.3338988467471751</v>
      </c>
      <c r="Y366" s="33">
        <v>-1.3886608605344577</v>
      </c>
      <c r="Z366" s="33">
        <v>6.7197119293762313</v>
      </c>
      <c r="AA366" s="33">
        <v>0.94040816326530319</v>
      </c>
      <c r="AB366" s="33">
        <v>13.704770017648116</v>
      </c>
      <c r="AC366" s="33">
        <v>-13.171969931657117</v>
      </c>
      <c r="AD366" s="33">
        <v>-2.9936980526218093</v>
      </c>
      <c r="AE366" s="33">
        <v>8.1762705757841871</v>
      </c>
      <c r="AF366" s="33">
        <v>-1.4000138773244544</v>
      </c>
      <c r="AG366" s="33">
        <v>5.3000197744864153</v>
      </c>
      <c r="AH366" s="33">
        <v>5.4999958231348103</v>
      </c>
    </row>
    <row r="367" spans="1:34" ht="14.5" x14ac:dyDescent="0.35">
      <c r="A367" s="8" t="str">
        <f t="shared" si="5"/>
        <v>ExportentwicklungNiederlande</v>
      </c>
      <c r="B367" s="8">
        <v>367</v>
      </c>
      <c r="C367" s="32" t="s">
        <v>179</v>
      </c>
      <c r="D367" s="32" t="s">
        <v>1</v>
      </c>
      <c r="E367" s="32" t="s">
        <v>151</v>
      </c>
      <c r="F367" s="32" t="s">
        <v>344</v>
      </c>
      <c r="G367" s="32" t="s">
        <v>32</v>
      </c>
      <c r="H367" s="32" t="s">
        <v>375</v>
      </c>
      <c r="I367" s="33">
        <v>14.195767556935635</v>
      </c>
      <c r="J367" s="33">
        <v>0.7684092017506714</v>
      </c>
      <c r="K367" s="33">
        <v>0.58993399826128723</v>
      </c>
      <c r="L367" s="33">
        <v>2.5375348166570006</v>
      </c>
      <c r="M367" s="33">
        <v>10.121038372809153</v>
      </c>
      <c r="N367" s="33">
        <v>6.0326943735988152</v>
      </c>
      <c r="O367" s="33">
        <v>8.1652930195326832</v>
      </c>
      <c r="P367" s="33">
        <v>5.1211322057717013</v>
      </c>
      <c r="Q367" s="33">
        <v>0.60705910973079824</v>
      </c>
      <c r="R367" s="33">
        <v>-10.126966683328661</v>
      </c>
      <c r="S367" s="33">
        <v>11.115916076745208</v>
      </c>
      <c r="T367" s="33">
        <v>5.0304281296230045</v>
      </c>
      <c r="U367" s="33">
        <v>3.1089109772230188</v>
      </c>
      <c r="V367" s="33">
        <v>1.8761210624883944</v>
      </c>
      <c r="W367" s="33">
        <v>3.0500727896218223</v>
      </c>
      <c r="X367" s="33">
        <v>5.0732772671951807</v>
      </c>
      <c r="Y367" s="33">
        <v>4.3793457034751384</v>
      </c>
      <c r="Z367" s="33">
        <v>6.007854452192035</v>
      </c>
      <c r="AA367" s="33">
        <v>3.1186937146140679</v>
      </c>
      <c r="AB367" s="33">
        <v>1.3028931114837121</v>
      </c>
      <c r="AC367" s="33">
        <v>-2.1397760076759624</v>
      </c>
      <c r="AD367" s="33">
        <v>10.413208680663928</v>
      </c>
      <c r="AE367" s="33">
        <v>2.257158484711951</v>
      </c>
      <c r="AF367" s="33">
        <v>0</v>
      </c>
      <c r="AG367" s="33">
        <v>0.68998766455447935</v>
      </c>
      <c r="AH367" s="33">
        <v>1.7499980483293314</v>
      </c>
    </row>
    <row r="368" spans="1:34" ht="14.5" x14ac:dyDescent="0.35">
      <c r="A368" s="8" t="str">
        <f t="shared" si="5"/>
        <v>ExportentwicklungÖsterreich</v>
      </c>
      <c r="B368" s="8">
        <v>368</v>
      </c>
      <c r="C368" s="32" t="s">
        <v>179</v>
      </c>
      <c r="D368" s="32" t="s">
        <v>56</v>
      </c>
      <c r="E368" s="32" t="s">
        <v>151</v>
      </c>
      <c r="F368" s="32" t="s">
        <v>344</v>
      </c>
      <c r="G368" s="32" t="s">
        <v>32</v>
      </c>
      <c r="H368" s="32" t="s">
        <v>375</v>
      </c>
      <c r="I368" s="33">
        <v>13.368190912587181</v>
      </c>
      <c r="J368" s="33">
        <v>6.00481800481802</v>
      </c>
      <c r="K368" s="33">
        <v>4.2808436666475558</v>
      </c>
      <c r="L368" s="33">
        <v>4.895849752341519E-2</v>
      </c>
      <c r="M368" s="33">
        <v>10.604950265798109</v>
      </c>
      <c r="N368" s="33">
        <v>6.0540105405370213</v>
      </c>
      <c r="O368" s="33">
        <v>7.9291949316806694</v>
      </c>
      <c r="P368" s="33">
        <v>8.4144088089446996</v>
      </c>
      <c r="Q368" s="33">
        <v>0.87574293801277747</v>
      </c>
      <c r="R368" s="33">
        <v>-16.63724305341249</v>
      </c>
      <c r="S368" s="33">
        <v>18.357128749626455</v>
      </c>
      <c r="T368" s="33">
        <v>6.289424666342839</v>
      </c>
      <c r="U368" s="33">
        <v>0.88354529433425455</v>
      </c>
      <c r="V368" s="33">
        <v>-0.8043509257939121</v>
      </c>
      <c r="W368" s="33">
        <v>2.882657482465433</v>
      </c>
      <c r="X368" s="33">
        <v>3.1365664230033445</v>
      </c>
      <c r="Y368" s="33">
        <v>2.8541570711429785</v>
      </c>
      <c r="Z368" s="33">
        <v>4.9025141754458872</v>
      </c>
      <c r="AA368" s="33">
        <v>4.7916340829618207</v>
      </c>
      <c r="AB368" s="33">
        <v>3.5538677040244124</v>
      </c>
      <c r="AC368" s="33">
        <v>-7.7025248207819459</v>
      </c>
      <c r="AD368" s="33">
        <v>12.272508146262368</v>
      </c>
      <c r="AE368" s="33">
        <v>7.0680912204408912</v>
      </c>
      <c r="AF368" s="33">
        <v>0.69999660340458547</v>
      </c>
      <c r="AG368" s="33">
        <v>2.5000325463430357</v>
      </c>
      <c r="AH368" s="33">
        <v>3.2499569897687479</v>
      </c>
    </row>
    <row r="369" spans="1:34" ht="14.5" x14ac:dyDescent="0.35">
      <c r="A369" s="8" t="str">
        <f t="shared" si="5"/>
        <v>ExportentwicklungPolen</v>
      </c>
      <c r="B369" s="8">
        <v>369</v>
      </c>
      <c r="C369" s="32" t="s">
        <v>179</v>
      </c>
      <c r="D369" s="32" t="s">
        <v>21</v>
      </c>
      <c r="E369" s="32" t="s">
        <v>151</v>
      </c>
      <c r="F369" s="32" t="s">
        <v>344</v>
      </c>
      <c r="G369" s="32" t="s">
        <v>32</v>
      </c>
      <c r="H369" s="32" t="s">
        <v>375</v>
      </c>
      <c r="I369" s="33">
        <v>19.467733469520937</v>
      </c>
      <c r="J369" s="33">
        <v>7.6242271672959987</v>
      </c>
      <c r="K369" s="33">
        <v>6.5512092503236374</v>
      </c>
      <c r="L369" s="33">
        <v>17.406296489332689</v>
      </c>
      <c r="M369" s="33">
        <v>1.6807488549034844</v>
      </c>
      <c r="N369" s="33">
        <v>11.049461781109855</v>
      </c>
      <c r="O369" s="33">
        <v>15.120847533970874</v>
      </c>
      <c r="P369" s="33">
        <v>7.6452827628320534</v>
      </c>
      <c r="Q369" s="33">
        <v>8.5253141552108218</v>
      </c>
      <c r="R369" s="33">
        <v>-8.0563600600926009</v>
      </c>
      <c r="S369" s="33">
        <v>13.473370363975533</v>
      </c>
      <c r="T369" s="33">
        <v>7.5997847507004934</v>
      </c>
      <c r="U369" s="33">
        <v>2.8425532795508133</v>
      </c>
      <c r="V369" s="33">
        <v>4.2275580239087986</v>
      </c>
      <c r="W369" s="33">
        <v>4.7128193577450332</v>
      </c>
      <c r="X369" s="33">
        <v>5.4600654832965461</v>
      </c>
      <c r="Y369" s="33">
        <v>7.2158685295531626</v>
      </c>
      <c r="Z369" s="33">
        <v>8.6229598637893616</v>
      </c>
      <c r="AA369" s="33">
        <v>5.5534497489920369</v>
      </c>
      <c r="AB369" s="33">
        <v>4.8881804283157777</v>
      </c>
      <c r="AC369" s="33">
        <v>0.74699298881940024</v>
      </c>
      <c r="AD369" s="33">
        <v>11.592416551334296</v>
      </c>
      <c r="AE369" s="33">
        <v>4.6895085061412942</v>
      </c>
      <c r="AF369" s="33">
        <v>-0.95003393664072178</v>
      </c>
      <c r="AG369" s="33">
        <v>2.3000704627376081</v>
      </c>
      <c r="AH369" s="33">
        <v>4.6999380377874758</v>
      </c>
    </row>
    <row r="370" spans="1:34" ht="14.5" x14ac:dyDescent="0.35">
      <c r="A370" s="8" t="str">
        <f t="shared" si="5"/>
        <v>ExportentwicklungPortugal</v>
      </c>
      <c r="B370" s="8">
        <v>370</v>
      </c>
      <c r="C370" s="32" t="s">
        <v>179</v>
      </c>
      <c r="D370" s="32" t="s">
        <v>7</v>
      </c>
      <c r="E370" s="32" t="s">
        <v>151</v>
      </c>
      <c r="F370" s="32" t="s">
        <v>344</v>
      </c>
      <c r="G370" s="32" t="s">
        <v>32</v>
      </c>
      <c r="H370" s="32" t="s">
        <v>375</v>
      </c>
      <c r="I370" s="33">
        <v>7.6502197272152017</v>
      </c>
      <c r="J370" s="33">
        <v>1.5958561256565531</v>
      </c>
      <c r="K370" s="33">
        <v>4.9367002319086453</v>
      </c>
      <c r="L370" s="33">
        <v>8.2446325980164659</v>
      </c>
      <c r="M370" s="33">
        <v>2.1925706169652699</v>
      </c>
      <c r="N370" s="33">
        <v>0.34129024737983116</v>
      </c>
      <c r="O370" s="33">
        <v>10.486875444116151</v>
      </c>
      <c r="P370" s="33">
        <v>3.6619681383276372</v>
      </c>
      <c r="Q370" s="33">
        <v>-1.4108123048764583</v>
      </c>
      <c r="R370" s="33">
        <v>-12.445489320631836</v>
      </c>
      <c r="S370" s="33">
        <v>11.326101970586208</v>
      </c>
      <c r="T370" s="33">
        <v>7.8707124159362394</v>
      </c>
      <c r="U370" s="33">
        <v>3.4590870840366676</v>
      </c>
      <c r="V370" s="33">
        <v>6.6938000734926675</v>
      </c>
      <c r="W370" s="33">
        <v>3.7786452289396664</v>
      </c>
      <c r="X370" s="33">
        <v>6.3940761694962163</v>
      </c>
      <c r="Y370" s="33">
        <v>3.7082234261146709</v>
      </c>
      <c r="Z370" s="33">
        <v>5.3652488206501943</v>
      </c>
      <c r="AA370" s="33">
        <v>3.1095979859949239</v>
      </c>
      <c r="AB370" s="33">
        <v>3.3148744561871268</v>
      </c>
      <c r="AC370" s="33">
        <v>-7.8502811781721675</v>
      </c>
      <c r="AD370" s="33">
        <v>10.062477481217542</v>
      </c>
      <c r="AE370" s="33">
        <v>5.0768655799653004</v>
      </c>
      <c r="AF370" s="33">
        <v>0.10000014819718217</v>
      </c>
      <c r="AG370" s="33">
        <v>1.000005921964302</v>
      </c>
      <c r="AH370" s="33">
        <v>1.6399898694676125</v>
      </c>
    </row>
    <row r="371" spans="1:34" ht="14.5" x14ac:dyDescent="0.35">
      <c r="A371" s="8" t="str">
        <f t="shared" si="5"/>
        <v>ExportentwicklungRumänien</v>
      </c>
      <c r="B371" s="8">
        <v>371</v>
      </c>
      <c r="C371" s="32" t="s">
        <v>179</v>
      </c>
      <c r="D371" s="32" t="s">
        <v>100</v>
      </c>
      <c r="E371" s="32" t="s">
        <v>151</v>
      </c>
      <c r="F371" s="32" t="s">
        <v>344</v>
      </c>
      <c r="G371" s="32" t="s">
        <v>32</v>
      </c>
      <c r="H371" s="32" t="s">
        <v>375</v>
      </c>
      <c r="I371" s="33">
        <v>-36.851166824813184</v>
      </c>
      <c r="J371" s="33">
        <v>3.7808775580279388</v>
      </c>
      <c r="K371" s="33">
        <v>24.202825600072401</v>
      </c>
      <c r="L371" s="33">
        <v>14.938605818160283</v>
      </c>
      <c r="M371" s="33">
        <v>14.937512751994262</v>
      </c>
      <c r="N371" s="33">
        <v>13.508757718908512</v>
      </c>
      <c r="O371" s="33">
        <v>9.9484826445879406</v>
      </c>
      <c r="P371" s="33">
        <v>40.368163394947061</v>
      </c>
      <c r="Q371" s="33">
        <v>16.063770653890245</v>
      </c>
      <c r="R371" s="33">
        <v>-2.1582794794767608</v>
      </c>
      <c r="S371" s="33">
        <v>24.937233273902052</v>
      </c>
      <c r="T371" s="33">
        <v>13.423936182753408</v>
      </c>
      <c r="U371" s="33">
        <v>0.87839692561075822</v>
      </c>
      <c r="V371" s="33">
        <v>15.81758404920987</v>
      </c>
      <c r="W371" s="33">
        <v>8.5201695169791805</v>
      </c>
      <c r="X371" s="33">
        <v>5.2565596093165539</v>
      </c>
      <c r="Y371" s="33">
        <v>17.735372803400935</v>
      </c>
      <c r="Z371" s="33">
        <v>8.4740915516276232</v>
      </c>
      <c r="AA371" s="33">
        <v>4.4677295372542005</v>
      </c>
      <c r="AB371" s="33">
        <v>1.73464409065609</v>
      </c>
      <c r="AC371" s="33">
        <v>-7.6650400127171281</v>
      </c>
      <c r="AD371" s="33">
        <v>11.531191893627636</v>
      </c>
      <c r="AE371" s="33">
        <v>4.7739714534414333</v>
      </c>
      <c r="AF371" s="33">
        <v>0.90001013461520074</v>
      </c>
      <c r="AG371" s="33">
        <v>2.4000096722082418</v>
      </c>
      <c r="AH371" s="33">
        <v>3.800003330149508</v>
      </c>
    </row>
    <row r="372" spans="1:34" ht="14.5" x14ac:dyDescent="0.35">
      <c r="A372" s="8" t="str">
        <f t="shared" si="5"/>
        <v>ExportentwicklungSchweden</v>
      </c>
      <c r="B372" s="8">
        <v>372</v>
      </c>
      <c r="C372" s="32" t="s">
        <v>179</v>
      </c>
      <c r="D372" s="32" t="s">
        <v>13</v>
      </c>
      <c r="E372" s="32" t="s">
        <v>151</v>
      </c>
      <c r="F372" s="32" t="s">
        <v>344</v>
      </c>
      <c r="G372" s="32" t="s">
        <v>32</v>
      </c>
      <c r="H372" s="32" t="s">
        <v>375</v>
      </c>
      <c r="I372" s="33">
        <v>11.80259183719663</v>
      </c>
      <c r="J372" s="33">
        <v>-2.2958449177171332</v>
      </c>
      <c r="K372" s="33">
        <v>2.2372124344577742</v>
      </c>
      <c r="L372" s="33">
        <v>4.5363958790744903</v>
      </c>
      <c r="M372" s="33">
        <v>11.120804790831926</v>
      </c>
      <c r="N372" s="33">
        <v>6.0734329110488545</v>
      </c>
      <c r="O372" s="33">
        <v>8.3275079522163509</v>
      </c>
      <c r="P372" s="33">
        <v>3.0392726665378689</v>
      </c>
      <c r="Q372" s="33">
        <v>0.86933314558773134</v>
      </c>
      <c r="R372" s="33">
        <v>-18.279240015258154</v>
      </c>
      <c r="S372" s="33">
        <v>15.189600618131195</v>
      </c>
      <c r="T372" s="33">
        <v>6.7789741958234231</v>
      </c>
      <c r="U372" s="33">
        <v>6.0477505839841683E-2</v>
      </c>
      <c r="V372" s="33">
        <v>-3.324655873908398</v>
      </c>
      <c r="W372" s="33">
        <v>3.4398251790862702</v>
      </c>
      <c r="X372" s="33">
        <v>2.3323241093705889</v>
      </c>
      <c r="Y372" s="33">
        <v>2.7075896254275023</v>
      </c>
      <c r="Z372" s="33">
        <v>6.2709073110808475</v>
      </c>
      <c r="AA372" s="33">
        <v>5.4213699073512061</v>
      </c>
      <c r="AB372" s="33">
        <v>3.6254310604772968</v>
      </c>
      <c r="AC372" s="33">
        <v>-3.7935472265613157</v>
      </c>
      <c r="AD372" s="33">
        <v>10.704652128364529</v>
      </c>
      <c r="AE372" s="33">
        <v>3.8788392852707574</v>
      </c>
      <c r="AF372" s="33">
        <v>0.36714182302472409</v>
      </c>
      <c r="AG372" s="33">
        <v>0.11548093730735332</v>
      </c>
      <c r="AH372" s="33">
        <v>3.2183147690308971</v>
      </c>
    </row>
    <row r="373" spans="1:34" ht="14.5" x14ac:dyDescent="0.35">
      <c r="A373" s="8" t="str">
        <f t="shared" si="5"/>
        <v>ExportentwicklungSlowakei</v>
      </c>
      <c r="B373" s="8">
        <v>373</v>
      </c>
      <c r="C373" s="32" t="s">
        <v>179</v>
      </c>
      <c r="D373" s="32" t="s">
        <v>23</v>
      </c>
      <c r="E373" s="32" t="s">
        <v>151</v>
      </c>
      <c r="F373" s="32" t="s">
        <v>344</v>
      </c>
      <c r="G373" s="32" t="s">
        <v>32</v>
      </c>
      <c r="H373" s="32" t="s">
        <v>375</v>
      </c>
      <c r="I373" s="33">
        <v>12.263688978694503</v>
      </c>
      <c r="J373" s="33">
        <v>11.039296848337912</v>
      </c>
      <c r="K373" s="33">
        <v>8.0158210882057546</v>
      </c>
      <c r="L373" s="33">
        <v>27.045123404493026</v>
      </c>
      <c r="M373" s="33">
        <v>24.784701793147917</v>
      </c>
      <c r="N373" s="33">
        <v>13.455530319602644</v>
      </c>
      <c r="O373" s="33">
        <v>24.920149914027519</v>
      </c>
      <c r="P373" s="33">
        <v>15.365411573431786</v>
      </c>
      <c r="Q373" s="33">
        <v>3.849679049371062</v>
      </c>
      <c r="R373" s="33">
        <v>-15.685889238489764</v>
      </c>
      <c r="S373" s="33">
        <v>18.770264702813421</v>
      </c>
      <c r="T373" s="33">
        <v>11.485223872252732</v>
      </c>
      <c r="U373" s="33">
        <v>9.1630708416573299</v>
      </c>
      <c r="V373" s="33">
        <v>5.3827758197486588</v>
      </c>
      <c r="W373" s="33">
        <v>3.7589190109874124</v>
      </c>
      <c r="X373" s="33">
        <v>6.7305351184836439</v>
      </c>
      <c r="Y373" s="33">
        <v>4.2300457446418704</v>
      </c>
      <c r="Z373" s="33">
        <v>2.9500234393853333</v>
      </c>
      <c r="AA373" s="33">
        <v>5.4413958581281889</v>
      </c>
      <c r="AB373" s="33">
        <v>0.3287476038055388</v>
      </c>
      <c r="AC373" s="33">
        <v>-4.651677158572582</v>
      </c>
      <c r="AD373" s="33">
        <v>11.422699196380393</v>
      </c>
      <c r="AE373" s="33">
        <v>1.292768947433558</v>
      </c>
      <c r="AF373" s="33">
        <v>-1.1000008584523044</v>
      </c>
      <c r="AG373" s="33">
        <v>5.9999954713027819</v>
      </c>
      <c r="AH373" s="33">
        <v>4.500001424118679</v>
      </c>
    </row>
    <row r="374" spans="1:34" ht="14.5" x14ac:dyDescent="0.35">
      <c r="A374" s="8" t="str">
        <f t="shared" si="5"/>
        <v>ExportentwicklungSlowenien</v>
      </c>
      <c r="B374" s="8">
        <v>374</v>
      </c>
      <c r="C374" s="32" t="s">
        <v>179</v>
      </c>
      <c r="D374" s="32" t="s">
        <v>26</v>
      </c>
      <c r="E374" s="32" t="s">
        <v>151</v>
      </c>
      <c r="F374" s="32" t="s">
        <v>344</v>
      </c>
      <c r="G374" s="32" t="s">
        <v>32</v>
      </c>
      <c r="H374" s="32" t="s">
        <v>375</v>
      </c>
      <c r="I374" s="33">
        <v>14.141418784814832</v>
      </c>
      <c r="J374" s="33">
        <v>7.2146389055859572</v>
      </c>
      <c r="K374" s="33">
        <v>8.5618175056628019</v>
      </c>
      <c r="L374" s="33">
        <v>4.1278911847088438</v>
      </c>
      <c r="M374" s="33">
        <v>13.920196588446103</v>
      </c>
      <c r="N374" s="33">
        <v>12.072092438169761</v>
      </c>
      <c r="O374" s="33">
        <v>15.696439249654645</v>
      </c>
      <c r="P374" s="33">
        <v>13.955877952924169</v>
      </c>
      <c r="Q374" s="33">
        <v>1.8751236913394678</v>
      </c>
      <c r="R374" s="33">
        <v>-17.040054606926532</v>
      </c>
      <c r="S374" s="33">
        <v>11.994639306496779</v>
      </c>
      <c r="T374" s="33">
        <v>7.9927774003333951</v>
      </c>
      <c r="U374" s="33">
        <v>0.36332296877112924</v>
      </c>
      <c r="V374" s="33">
        <v>3.3304228394393647</v>
      </c>
      <c r="W374" s="33">
        <v>6.2626809080810375</v>
      </c>
      <c r="X374" s="33">
        <v>5.3216942812290853</v>
      </c>
      <c r="Y374" s="33">
        <v>5.7158070548006634</v>
      </c>
      <c r="Z374" s="33">
        <v>11.032358673543456</v>
      </c>
      <c r="AA374" s="33">
        <v>5.7479598903057934</v>
      </c>
      <c r="AB374" s="33">
        <v>4.4577642978031804</v>
      </c>
      <c r="AC374" s="33">
        <v>-5.529437771246279</v>
      </c>
      <c r="AD374" s="33">
        <v>13.377979010486612</v>
      </c>
      <c r="AE374" s="33">
        <v>2.9110047072954899</v>
      </c>
      <c r="AF374" s="33">
        <v>-0.91287823992021799</v>
      </c>
      <c r="AG374" s="33">
        <v>2.7999967099987373</v>
      </c>
      <c r="AH374" s="33">
        <v>4.0727254439327396</v>
      </c>
    </row>
    <row r="375" spans="1:34" ht="14.5" x14ac:dyDescent="0.35">
      <c r="A375" s="8" t="str">
        <f t="shared" si="5"/>
        <v>ExportentwicklungSpanien</v>
      </c>
      <c r="B375" s="8">
        <v>375</v>
      </c>
      <c r="C375" s="32" t="s">
        <v>179</v>
      </c>
      <c r="D375" s="32" t="s">
        <v>8</v>
      </c>
      <c r="E375" s="32" t="s">
        <v>151</v>
      </c>
      <c r="F375" s="32" t="s">
        <v>344</v>
      </c>
      <c r="G375" s="32" t="s">
        <v>32</v>
      </c>
      <c r="H375" s="32" t="s">
        <v>375</v>
      </c>
      <c r="I375" s="33">
        <v>10.583689802676943</v>
      </c>
      <c r="J375" s="33">
        <v>3.3894631762836127</v>
      </c>
      <c r="K375" s="33">
        <v>2.8775241858131011</v>
      </c>
      <c r="L375" s="33">
        <v>4.8370863871274565</v>
      </c>
      <c r="M375" s="33">
        <v>5.8418879681490807</v>
      </c>
      <c r="N375" s="33">
        <v>8.6806521618171928E-2</v>
      </c>
      <c r="O375" s="33">
        <v>3.4803687189351962</v>
      </c>
      <c r="P375" s="33">
        <v>10.076507312250854</v>
      </c>
      <c r="Q375" s="33">
        <v>-0.97861685563815115</v>
      </c>
      <c r="R375" s="33">
        <v>-11.427670103905825</v>
      </c>
      <c r="S375" s="33">
        <v>11.750662244284655</v>
      </c>
      <c r="T375" s="33">
        <v>8.775590492363321</v>
      </c>
      <c r="U375" s="33">
        <v>0.92341218427955596</v>
      </c>
      <c r="V375" s="33">
        <v>6.2917902797056939</v>
      </c>
      <c r="W375" s="33">
        <v>3.8460881886000209</v>
      </c>
      <c r="X375" s="33">
        <v>3.9083048395581272</v>
      </c>
      <c r="Y375" s="33">
        <v>4.2339363545036832</v>
      </c>
      <c r="Z375" s="33">
        <v>5.0758320274110815</v>
      </c>
      <c r="AA375" s="33">
        <v>1.4004044489383176</v>
      </c>
      <c r="AB375" s="33">
        <v>0.79665809585537772</v>
      </c>
      <c r="AC375" s="33">
        <v>-8.5929302029784367</v>
      </c>
      <c r="AD375" s="33">
        <v>9.3423626089040397</v>
      </c>
      <c r="AE375" s="33">
        <v>4.5227018848715375</v>
      </c>
      <c r="AF375" s="33">
        <v>-1.1000142046415249</v>
      </c>
      <c r="AG375" s="33">
        <v>3.549998204670942</v>
      </c>
      <c r="AH375" s="33">
        <v>3.8000162479945914</v>
      </c>
    </row>
    <row r="376" spans="1:34" ht="14.5" x14ac:dyDescent="0.35">
      <c r="A376" s="8" t="str">
        <f t="shared" si="5"/>
        <v>ExportentwicklungTschechische Republik</v>
      </c>
      <c r="B376" s="8">
        <v>376</v>
      </c>
      <c r="C376" s="32" t="s">
        <v>179</v>
      </c>
      <c r="D376" s="32" t="s">
        <v>22</v>
      </c>
      <c r="E376" s="32" t="s">
        <v>151</v>
      </c>
      <c r="F376" s="32" t="s">
        <v>344</v>
      </c>
      <c r="G376" s="32" t="s">
        <v>32</v>
      </c>
      <c r="H376" s="32" t="s">
        <v>375</v>
      </c>
      <c r="I376" s="33">
        <v>16.508615239605959</v>
      </c>
      <c r="J376" s="33">
        <v>14.926999223410988</v>
      </c>
      <c r="K376" s="33">
        <v>8.2137837831208742</v>
      </c>
      <c r="L376" s="33">
        <v>12.71646953362368</v>
      </c>
      <c r="M376" s="33">
        <v>40.700415942345188</v>
      </c>
      <c r="N376" s="33">
        <v>22.962815282628</v>
      </c>
      <c r="O376" s="33">
        <v>14.365006261749855</v>
      </c>
      <c r="P376" s="33">
        <v>11.620094585592227</v>
      </c>
      <c r="Q376" s="33">
        <v>4.1773060655157792</v>
      </c>
      <c r="R376" s="33">
        <v>-10.550251246399768</v>
      </c>
      <c r="S376" s="33">
        <v>15.926691288544959</v>
      </c>
      <c r="T376" s="33">
        <v>10.149925852506541</v>
      </c>
      <c r="U376" s="33">
        <v>4.1817977311437318</v>
      </c>
      <c r="V376" s="33">
        <v>0.69251116269386159</v>
      </c>
      <c r="W376" s="33">
        <v>9.3081633017759771</v>
      </c>
      <c r="X376" s="33">
        <v>5.2001187767331203</v>
      </c>
      <c r="Y376" s="33">
        <v>4.3981454318144273</v>
      </c>
      <c r="Z376" s="33">
        <v>7.1620132233373397</v>
      </c>
      <c r="AA376" s="33">
        <v>3.5392367198183763</v>
      </c>
      <c r="AB376" s="33">
        <v>1.3337133616930714</v>
      </c>
      <c r="AC376" s="33">
        <v>-6.2567564902159489</v>
      </c>
      <c r="AD376" s="33">
        <v>6.8776977919610545</v>
      </c>
      <c r="AE376" s="33">
        <v>5.8985320347798336</v>
      </c>
      <c r="AF376" s="33">
        <v>2.2499962438095906</v>
      </c>
      <c r="AG376" s="33">
        <v>2.1300033248613772</v>
      </c>
      <c r="AH376" s="33">
        <v>4.2699968712880008</v>
      </c>
    </row>
    <row r="377" spans="1:34" ht="14.5" x14ac:dyDescent="0.35">
      <c r="A377" s="8" t="str">
        <f t="shared" si="5"/>
        <v>ExportentwicklungUngarn</v>
      </c>
      <c r="B377" s="8">
        <v>377</v>
      </c>
      <c r="C377" s="32" t="s">
        <v>179</v>
      </c>
      <c r="D377" s="32" t="s">
        <v>24</v>
      </c>
      <c r="E377" s="32" t="s">
        <v>151</v>
      </c>
      <c r="F377" s="32" t="s">
        <v>344</v>
      </c>
      <c r="G377" s="32" t="s">
        <v>32</v>
      </c>
      <c r="H377" s="32" t="s">
        <v>375</v>
      </c>
      <c r="I377" s="33">
        <v>29.999875502215161</v>
      </c>
      <c r="J377" s="33">
        <v>8.3148182604222569</v>
      </c>
      <c r="K377" s="33">
        <v>10.147124206782252</v>
      </c>
      <c r="L377" s="33">
        <v>10.574647267122913</v>
      </c>
      <c r="M377" s="33">
        <v>23.137646951457285</v>
      </c>
      <c r="N377" s="33">
        <v>15.197343376801882</v>
      </c>
      <c r="O377" s="33">
        <v>17.404543430755922</v>
      </c>
      <c r="P377" s="33">
        <v>17.136667405615853</v>
      </c>
      <c r="Q377" s="33">
        <v>6.8037546535791478</v>
      </c>
      <c r="R377" s="33">
        <v>-13.631279855335549</v>
      </c>
      <c r="S377" s="33">
        <v>12.476760630750789</v>
      </c>
      <c r="T377" s="33">
        <v>6.4577068492631184</v>
      </c>
      <c r="U377" s="33">
        <v>-1.9498164827643905</v>
      </c>
      <c r="V377" s="33">
        <v>3.1992095117763313</v>
      </c>
      <c r="W377" s="33">
        <v>8.0930005132237</v>
      </c>
      <c r="X377" s="33">
        <v>7.0012725826210698</v>
      </c>
      <c r="Y377" s="33">
        <v>1.6496610738958992</v>
      </c>
      <c r="Z377" s="33">
        <v>6.1708131638727792</v>
      </c>
      <c r="AA377" s="33">
        <v>3.9919704087919996</v>
      </c>
      <c r="AB377" s="33">
        <v>4.8230998727031533</v>
      </c>
      <c r="AC377" s="33">
        <v>-1.2269814264375611</v>
      </c>
      <c r="AD377" s="33">
        <v>7.1795550575651959</v>
      </c>
      <c r="AE377" s="33">
        <v>10.420767371220137</v>
      </c>
      <c r="AF377" s="33">
        <v>1.2831822681016689</v>
      </c>
      <c r="AG377" s="33">
        <v>3.7000064955387444</v>
      </c>
      <c r="AH377" s="33">
        <v>5.3000107907821103</v>
      </c>
    </row>
    <row r="378" spans="1:34" ht="14.5" x14ac:dyDescent="0.35">
      <c r="A378" s="8" t="str">
        <f t="shared" si="5"/>
        <v>ExportentwicklungVereinigtes Königreich Großbritannien und Nordirland</v>
      </c>
      <c r="B378" s="8">
        <v>378</v>
      </c>
      <c r="C378" s="32" t="s">
        <v>179</v>
      </c>
      <c r="D378" s="32" t="s">
        <v>57</v>
      </c>
      <c r="E378" s="32" t="s">
        <v>151</v>
      </c>
      <c r="F378" s="32" t="s">
        <v>344</v>
      </c>
      <c r="G378" s="32" t="s">
        <v>32</v>
      </c>
      <c r="H378" s="32" t="s">
        <v>375</v>
      </c>
      <c r="I378" s="33">
        <v>9.9784530982786492</v>
      </c>
      <c r="J378" s="33">
        <v>2.8748455330263027</v>
      </c>
      <c r="K378" s="33">
        <v>0.87169994733424971</v>
      </c>
      <c r="L378" s="33">
        <v>-1.6418122736572656</v>
      </c>
      <c r="M378" s="33">
        <v>1.7812552837425386</v>
      </c>
      <c r="N378" s="33">
        <v>7.6813349811343699</v>
      </c>
      <c r="O378" s="33">
        <v>14.700777808406372</v>
      </c>
      <c r="P378" s="33">
        <v>-9.0072498162150367</v>
      </c>
      <c r="Q378" s="33">
        <v>0.58039621445213641</v>
      </c>
      <c r="R378" s="33">
        <v>-10.427299457681755</v>
      </c>
      <c r="S378" s="33">
        <v>10.382245878572306</v>
      </c>
      <c r="T378" s="33">
        <v>6.5334216279243407</v>
      </c>
      <c r="U378" s="33">
        <v>-0.98027409049554137</v>
      </c>
      <c r="V378" s="33">
        <v>-0.73843303878823008</v>
      </c>
      <c r="W378" s="33">
        <v>1.361592701116038</v>
      </c>
      <c r="X378" s="33">
        <v>3.5223636815256469</v>
      </c>
      <c r="Y378" s="33">
        <v>0.85755275823768784</v>
      </c>
      <c r="Z378" s="33">
        <v>7.0507555427232518</v>
      </c>
      <c r="AA378" s="33">
        <v>0.47027814431534409</v>
      </c>
      <c r="AB378" s="33">
        <v>2.0968124630597345</v>
      </c>
      <c r="AC378" s="33">
        <v>-12.266597493701468</v>
      </c>
      <c r="AD378" s="33">
        <v>1.0973747931339375</v>
      </c>
      <c r="AE378" s="33">
        <v>8.9640588901472427</v>
      </c>
      <c r="AF378" s="33">
        <v>-6.6625935776676783</v>
      </c>
      <c r="AG378" s="33">
        <v>0.66059697099593961</v>
      </c>
      <c r="AH378" s="33">
        <v>1.2556726868535151</v>
      </c>
    </row>
    <row r="379" spans="1:34" ht="14.5" x14ac:dyDescent="0.35">
      <c r="A379" s="8" t="str">
        <f t="shared" si="5"/>
        <v>ExportentwicklungZypern</v>
      </c>
      <c r="B379" s="8">
        <v>379</v>
      </c>
      <c r="C379" s="32" t="s">
        <v>179</v>
      </c>
      <c r="D379" s="32" t="s">
        <v>30</v>
      </c>
      <c r="E379" s="32" t="s">
        <v>151</v>
      </c>
      <c r="F379" s="32" t="s">
        <v>344</v>
      </c>
      <c r="G379" s="32" t="s">
        <v>32</v>
      </c>
      <c r="H379" s="32" t="s">
        <v>375</v>
      </c>
      <c r="I379" s="33">
        <v>2.4922937136978618</v>
      </c>
      <c r="J379" s="33">
        <v>-0.40406038559743251</v>
      </c>
      <c r="K379" s="33">
        <v>-9.940193323426854</v>
      </c>
      <c r="L379" s="33">
        <v>-6.6207611976263223</v>
      </c>
      <c r="M379" s="33">
        <v>2.7637333799860073</v>
      </c>
      <c r="N379" s="33">
        <v>10.744002145055092</v>
      </c>
      <c r="O379" s="33">
        <v>-13.703147158180343</v>
      </c>
      <c r="P379" s="33">
        <v>2.5072701928772005</v>
      </c>
      <c r="Q379" s="33">
        <v>10.096577850958184</v>
      </c>
      <c r="R379" s="33">
        <v>3.6398505230509386</v>
      </c>
      <c r="S379" s="33">
        <v>8.4210005292395351</v>
      </c>
      <c r="T379" s="33">
        <v>11.136122602350056</v>
      </c>
      <c r="U379" s="33">
        <v>-0.18422025538046682</v>
      </c>
      <c r="V379" s="33">
        <v>-12.589668424684845</v>
      </c>
      <c r="W379" s="33">
        <v>-2.8799385767627541</v>
      </c>
      <c r="X379" s="33">
        <v>7.3182555516193304</v>
      </c>
      <c r="Y379" s="33">
        <v>-8.9523610966329557</v>
      </c>
      <c r="Z379" s="33">
        <v>6.2314426812606314</v>
      </c>
      <c r="AA379" s="33">
        <v>31.606515444362202</v>
      </c>
      <c r="AB379" s="33">
        <v>-16.875948593079499</v>
      </c>
      <c r="AC379" s="33">
        <v>-2.6567272010771461</v>
      </c>
      <c r="AD379" s="33">
        <v>21.804196747857787</v>
      </c>
      <c r="AE379" s="33">
        <v>20.908068643851834</v>
      </c>
      <c r="AF379" s="33">
        <v>5.5000103083101095</v>
      </c>
      <c r="AG379" s="33">
        <v>3.3999940940282869</v>
      </c>
      <c r="AH379" s="33">
        <v>3.7999871905117288</v>
      </c>
    </row>
    <row r="380" spans="1:34" ht="14.5" x14ac:dyDescent="0.35">
      <c r="A380" s="8" t="str">
        <f t="shared" si="5"/>
        <v>ExportquoteBelgien</v>
      </c>
      <c r="B380" s="8">
        <v>380</v>
      </c>
      <c r="C380" s="32" t="s">
        <v>314</v>
      </c>
      <c r="D380" s="32" t="s">
        <v>9</v>
      </c>
      <c r="E380" s="32" t="s">
        <v>183</v>
      </c>
      <c r="F380" s="32" t="s">
        <v>344</v>
      </c>
      <c r="G380" s="32" t="s">
        <v>32</v>
      </c>
      <c r="H380" s="32" t="s">
        <v>375</v>
      </c>
      <c r="I380" s="33">
        <v>56.867168740960558</v>
      </c>
      <c r="J380" s="33">
        <v>55.232282986469059</v>
      </c>
      <c r="K380" s="33">
        <v>55.377431923702289</v>
      </c>
      <c r="L380" s="33">
        <v>54.098112305752267</v>
      </c>
      <c r="M380" s="33">
        <v>55.840734290884328</v>
      </c>
      <c r="N380" s="33">
        <v>58.94062526609676</v>
      </c>
      <c r="O380" s="33">
        <v>61.646801567884509</v>
      </c>
      <c r="P380" s="33">
        <v>61.996939050791447</v>
      </c>
      <c r="Q380" s="33">
        <v>62.069533133698997</v>
      </c>
      <c r="R380" s="33">
        <v>50.493833859396752</v>
      </c>
      <c r="S380" s="33">
        <v>56.359680464922491</v>
      </c>
      <c r="T380" s="33">
        <v>61.555138498562911</v>
      </c>
      <c r="U380" s="33">
        <v>59.781855206982748</v>
      </c>
      <c r="V380" s="33">
        <v>58.449908368967627</v>
      </c>
      <c r="W380" s="33">
        <v>57.275610398227506</v>
      </c>
      <c r="X380" s="33">
        <v>54.226119710660925</v>
      </c>
      <c r="Y380" s="33">
        <v>56.536249902054315</v>
      </c>
      <c r="Z380" s="33">
        <v>59.79290870848024</v>
      </c>
      <c r="AA380" s="33">
        <v>60.1781803226948</v>
      </c>
      <c r="AB380" s="33">
        <v>59.31924336325892</v>
      </c>
      <c r="AC380" s="33">
        <v>56.123188460843096</v>
      </c>
      <c r="AD380" s="33">
        <v>65.342382093896475</v>
      </c>
      <c r="AE380" s="33">
        <v>72.162045525962455</v>
      </c>
      <c r="AF380" s="33">
        <v>68.258674305331084</v>
      </c>
      <c r="AG380" s="33">
        <v>68.191951246961708</v>
      </c>
      <c r="AH380" s="33">
        <v>68.326211337254747</v>
      </c>
    </row>
    <row r="381" spans="1:34" ht="14.5" x14ac:dyDescent="0.35">
      <c r="A381" s="8" t="str">
        <f t="shared" si="5"/>
        <v>ExportquoteBulgarien</v>
      </c>
      <c r="B381" s="8">
        <v>381</v>
      </c>
      <c r="C381" s="32" t="s">
        <v>314</v>
      </c>
      <c r="D381" s="32" t="s">
        <v>25</v>
      </c>
      <c r="E381" s="32" t="s">
        <v>183</v>
      </c>
      <c r="F381" s="32" t="s">
        <v>344</v>
      </c>
      <c r="G381" s="32" t="s">
        <v>32</v>
      </c>
      <c r="H381" s="32" t="s">
        <v>375</v>
      </c>
      <c r="I381" s="33">
        <v>13.478050097993727</v>
      </c>
      <c r="J381" s="33">
        <v>14.347202836772416</v>
      </c>
      <c r="K381" s="33">
        <v>14.124967101875477</v>
      </c>
      <c r="L381" s="33">
        <v>14.785883754827589</v>
      </c>
      <c r="M381" s="33">
        <v>20.48317744160579</v>
      </c>
      <c r="N381" s="33">
        <v>22.031747220246338</v>
      </c>
      <c r="O381" s="33">
        <v>26.565036720309088</v>
      </c>
      <c r="P381" s="33">
        <v>36.507837743764767</v>
      </c>
      <c r="Q381" s="33">
        <v>36.874676145806212</v>
      </c>
      <c r="R381" s="33">
        <v>27.776186136507587</v>
      </c>
      <c r="S381" s="33">
        <v>37.048263254113344</v>
      </c>
      <c r="T381" s="33">
        <v>45.962695184896788</v>
      </c>
      <c r="U381" s="33">
        <v>46.560076487446544</v>
      </c>
      <c r="V381" s="33">
        <v>50.44043446626182</v>
      </c>
      <c r="W381" s="33">
        <v>48.862537100781644</v>
      </c>
      <c r="X381" s="33">
        <v>47.852604273567721</v>
      </c>
      <c r="Y381" s="33">
        <v>47.383620397890553</v>
      </c>
      <c r="Z381" s="33">
        <v>51.327859235302398</v>
      </c>
      <c r="AA381" s="33">
        <v>49.363467485649416</v>
      </c>
      <c r="AB381" s="33">
        <v>47.325567033095624</v>
      </c>
      <c r="AC381" s="33">
        <v>44.267356190865748</v>
      </c>
      <c r="AD381" s="33">
        <v>48.416959728455211</v>
      </c>
      <c r="AE381" s="33">
        <v>54.947978279897484</v>
      </c>
      <c r="AF381" s="33">
        <v>46.024460912336146</v>
      </c>
      <c r="AG381" s="33">
        <v>46.511473239020603</v>
      </c>
      <c r="AH381" s="33">
        <v>46.871667075427105</v>
      </c>
    </row>
    <row r="382" spans="1:34" ht="14.5" x14ac:dyDescent="0.35">
      <c r="A382" s="8" t="str">
        <f t="shared" si="5"/>
        <v>ExportquoteDänemark</v>
      </c>
      <c r="B382" s="8">
        <v>382</v>
      </c>
      <c r="C382" s="32" t="s">
        <v>314</v>
      </c>
      <c r="D382" s="32" t="s">
        <v>5</v>
      </c>
      <c r="E382" s="32" t="s">
        <v>183</v>
      </c>
      <c r="F382" s="32" t="s">
        <v>344</v>
      </c>
      <c r="G382" s="32" t="s">
        <v>32</v>
      </c>
      <c r="H382" s="32" t="s">
        <v>375</v>
      </c>
      <c r="I382" s="33">
        <v>30.049933236975875</v>
      </c>
      <c r="J382" s="33">
        <v>30.238081266463233</v>
      </c>
      <c r="K382" s="33">
        <v>30.465635200177033</v>
      </c>
      <c r="L382" s="33">
        <v>29.233952716680733</v>
      </c>
      <c r="M382" s="33">
        <v>29.246054800042682</v>
      </c>
      <c r="N382" s="33">
        <v>30.842076577190351</v>
      </c>
      <c r="O382" s="33">
        <v>31.957235223121927</v>
      </c>
      <c r="P382" s="33">
        <v>31.740264236542863</v>
      </c>
      <c r="Q382" s="33">
        <v>33.23193179856937</v>
      </c>
      <c r="R382" s="33">
        <v>29.373979577718124</v>
      </c>
      <c r="S382" s="33">
        <v>31.38426298138511</v>
      </c>
      <c r="T382" s="33">
        <v>34.24507106914966</v>
      </c>
      <c r="U382" s="33">
        <v>34.010374010374008</v>
      </c>
      <c r="V382" s="33">
        <v>34.018160189037872</v>
      </c>
      <c r="W382" s="33">
        <v>33.808480783696027</v>
      </c>
      <c r="X382" s="33">
        <v>34.139568921879814</v>
      </c>
      <c r="Y382" s="33">
        <v>33.159113715829989</v>
      </c>
      <c r="Z382" s="33">
        <v>33.441132673240453</v>
      </c>
      <c r="AA382" s="33">
        <v>33.439486653656601</v>
      </c>
      <c r="AB382" s="33">
        <v>34.576721516864879</v>
      </c>
      <c r="AC382" s="33">
        <v>33.698499818696106</v>
      </c>
      <c r="AD382" s="33">
        <v>34.744798524844271</v>
      </c>
      <c r="AE382" s="33">
        <v>37.065484804250751</v>
      </c>
      <c r="AF382" s="33">
        <v>41.013043049262784</v>
      </c>
      <c r="AG382" s="33">
        <v>41.085709229053222</v>
      </c>
      <c r="AH382" s="33">
        <v>41.100769923443409</v>
      </c>
    </row>
    <row r="383" spans="1:34" ht="14.5" x14ac:dyDescent="0.35">
      <c r="A383" s="8" t="str">
        <f t="shared" si="5"/>
        <v>ExportquoteDeutschland</v>
      </c>
      <c r="B383" s="8">
        <v>383</v>
      </c>
      <c r="C383" s="32" t="s">
        <v>314</v>
      </c>
      <c r="D383" s="32" t="s">
        <v>2</v>
      </c>
      <c r="E383" s="32" t="s">
        <v>183</v>
      </c>
      <c r="F383" s="32" t="s">
        <v>344</v>
      </c>
      <c r="G383" s="32" t="s">
        <v>32</v>
      </c>
      <c r="H383" s="32" t="s">
        <v>375</v>
      </c>
      <c r="I383" s="33">
        <v>26.655998558620063</v>
      </c>
      <c r="J383" s="33">
        <v>27.581816675412192</v>
      </c>
      <c r="K383" s="33">
        <v>27.835104543882959</v>
      </c>
      <c r="L383" s="33">
        <v>28.0198230216543</v>
      </c>
      <c r="M383" s="33">
        <v>30.319113201209269</v>
      </c>
      <c r="N383" s="33">
        <v>32.331589688460042</v>
      </c>
      <c r="O383" s="33">
        <v>35.280996863836855</v>
      </c>
      <c r="P383" s="33">
        <v>37.076793822888121</v>
      </c>
      <c r="Q383" s="33">
        <v>37.25681231813202</v>
      </c>
      <c r="R383" s="33">
        <v>31.482911032697803</v>
      </c>
      <c r="S383" s="33">
        <v>35.768366869443149</v>
      </c>
      <c r="T383" s="33">
        <v>38.227810035789069</v>
      </c>
      <c r="U383" s="33">
        <v>39.049105565491693</v>
      </c>
      <c r="V383" s="33">
        <v>38.012520675120491</v>
      </c>
      <c r="W383" s="33">
        <v>37.812142391107564</v>
      </c>
      <c r="X383" s="33">
        <v>38.550020157426204</v>
      </c>
      <c r="Y383" s="33">
        <v>37.61613403344456</v>
      </c>
      <c r="Z383" s="33">
        <v>38.469465835771736</v>
      </c>
      <c r="AA383" s="33">
        <v>38.344589876539544</v>
      </c>
      <c r="AB383" s="33">
        <v>37.698230625973274</v>
      </c>
      <c r="AC383" s="33">
        <v>34.939904163961302</v>
      </c>
      <c r="AD383" s="33">
        <v>37.739374421208311</v>
      </c>
      <c r="AE383" s="33">
        <v>40.399452126877513</v>
      </c>
      <c r="AF383" s="33">
        <v>38.459898254752574</v>
      </c>
      <c r="AG383" s="33">
        <v>38.112708746280695</v>
      </c>
      <c r="AH383" s="33">
        <v>38.627320483490621</v>
      </c>
    </row>
    <row r="384" spans="1:34" ht="14.5" x14ac:dyDescent="0.35">
      <c r="A384" s="8" t="str">
        <f t="shared" si="5"/>
        <v>ExportquoteEstland</v>
      </c>
      <c r="B384" s="8">
        <v>384</v>
      </c>
      <c r="C384" s="32" t="s">
        <v>314</v>
      </c>
      <c r="D384" s="32" t="s">
        <v>18</v>
      </c>
      <c r="E384" s="32" t="s">
        <v>183</v>
      </c>
      <c r="F384" s="32" t="s">
        <v>344</v>
      </c>
      <c r="G384" s="32" t="s">
        <v>32</v>
      </c>
      <c r="H384" s="32" t="s">
        <v>375</v>
      </c>
      <c r="I384" s="33">
        <v>33.480565943574156</v>
      </c>
      <c r="J384" s="33">
        <v>33.388816771550879</v>
      </c>
      <c r="K384" s="33">
        <v>32.614559390891493</v>
      </c>
      <c r="L384" s="33">
        <v>33.314921612958194</v>
      </c>
      <c r="M384" s="33">
        <v>36.019579727250232</v>
      </c>
      <c r="N384" s="33">
        <v>40.79158831624391</v>
      </c>
      <c r="O384" s="33">
        <v>40.87426200886879</v>
      </c>
      <c r="P384" s="33">
        <v>41.697228212590069</v>
      </c>
      <c r="Q384" s="33">
        <v>43.073018150133045</v>
      </c>
      <c r="R384" s="33">
        <v>37.469236179809307</v>
      </c>
      <c r="S384" s="33">
        <v>50.754285636757103</v>
      </c>
      <c r="T384" s="33">
        <v>62.264844464858129</v>
      </c>
      <c r="U384" s="33">
        <v>59.996885583713052</v>
      </c>
      <c r="V384" s="33">
        <v>58.000145948501334</v>
      </c>
      <c r="W384" s="33">
        <v>54.996326358985314</v>
      </c>
      <c r="X384" s="33">
        <v>51.825279574395481</v>
      </c>
      <c r="Y384" s="33">
        <v>51.662987385914327</v>
      </c>
      <c r="Z384" s="33">
        <v>50.197137571689723</v>
      </c>
      <c r="AA384" s="33">
        <v>48.557776476948725</v>
      </c>
      <c r="AB384" s="33">
        <v>47.644486677051496</v>
      </c>
      <c r="AC384" s="33">
        <v>48.373239790914901</v>
      </c>
      <c r="AD384" s="33">
        <v>52.659969193720549</v>
      </c>
      <c r="AE384" s="33">
        <v>55.934635782149641</v>
      </c>
      <c r="AF384" s="33">
        <v>48.384623720351513</v>
      </c>
      <c r="AG384" s="33">
        <v>47.303795321992901</v>
      </c>
      <c r="AH384" s="33">
        <v>47.784136633655464</v>
      </c>
    </row>
    <row r="385" spans="1:34" ht="14.5" x14ac:dyDescent="0.35">
      <c r="A385" s="8" t="str">
        <f t="shared" si="5"/>
        <v>ExportquoteEU27</v>
      </c>
      <c r="B385" s="8">
        <v>385</v>
      </c>
      <c r="C385" s="32" t="s">
        <v>314</v>
      </c>
      <c r="D385" s="32" t="s">
        <v>368</v>
      </c>
      <c r="E385" s="32" t="s">
        <v>183</v>
      </c>
      <c r="F385" s="32" t="s">
        <v>344</v>
      </c>
      <c r="G385" s="32" t="s">
        <v>32</v>
      </c>
      <c r="H385" s="32" t="s">
        <v>375</v>
      </c>
      <c r="I385" s="33">
        <v>27.651960827903704</v>
      </c>
      <c r="J385" s="33">
        <v>27.496867658099877</v>
      </c>
      <c r="K385" s="33">
        <v>26.923121950991082</v>
      </c>
      <c r="L385" s="33">
        <v>26.286635852227509</v>
      </c>
      <c r="M385" s="33">
        <v>27.608996207784621</v>
      </c>
      <c r="N385" s="33">
        <v>28.72058508330327</v>
      </c>
      <c r="O385" s="33">
        <v>30.466755564957204</v>
      </c>
      <c r="P385" s="33">
        <v>31.322787078277788</v>
      </c>
      <c r="Q385" s="33">
        <v>31.432396022319452</v>
      </c>
      <c r="R385" s="33">
        <v>26.923226527015022</v>
      </c>
      <c r="S385" s="33">
        <v>30.49862739295714</v>
      </c>
      <c r="T385" s="33">
        <v>32.993173859580828</v>
      </c>
      <c r="U385" s="33">
        <v>33.974289562703198</v>
      </c>
      <c r="V385" s="33">
        <v>33.760114065997811</v>
      </c>
      <c r="W385" s="33">
        <v>33.823588571932952</v>
      </c>
      <c r="X385" s="33">
        <v>34.532559142812936</v>
      </c>
      <c r="Y385" s="33">
        <v>34.028677965399332</v>
      </c>
      <c r="Z385" s="33">
        <v>35.164083244619022</v>
      </c>
      <c r="AA385" s="33">
        <v>35.488276487808051</v>
      </c>
      <c r="AB385" s="33">
        <v>35.119910183271209</v>
      </c>
      <c r="AC385" s="33">
        <v>33.604082241669715</v>
      </c>
      <c r="AD385" s="33">
        <v>36.595360426881172</v>
      </c>
      <c r="AE385" s="33">
        <v>40.388308499309105</v>
      </c>
      <c r="AF385" s="33">
        <v>37.928689566117221</v>
      </c>
      <c r="AG385" s="33">
        <v>37.626674872814128</v>
      </c>
      <c r="AH385" s="33">
        <v>37.934949932340999</v>
      </c>
    </row>
    <row r="386" spans="1:34" ht="14.5" x14ac:dyDescent="0.35">
      <c r="A386" s="8" t="str">
        <f t="shared" si="5"/>
        <v>ExportquoteFinnland</v>
      </c>
      <c r="B386" s="8">
        <v>386</v>
      </c>
      <c r="C386" s="32" t="s">
        <v>314</v>
      </c>
      <c r="D386" s="32" t="s">
        <v>14</v>
      </c>
      <c r="E386" s="32" t="s">
        <v>183</v>
      </c>
      <c r="F386" s="32" t="s">
        <v>344</v>
      </c>
      <c r="G386" s="32" t="s">
        <v>32</v>
      </c>
      <c r="H386" s="32" t="s">
        <v>375</v>
      </c>
      <c r="I386" s="33">
        <v>36.944635815951102</v>
      </c>
      <c r="J386" s="33">
        <v>34.928229665071775</v>
      </c>
      <c r="K386" s="33">
        <v>34.201877618091942</v>
      </c>
      <c r="L386" s="33">
        <v>32.59724940526791</v>
      </c>
      <c r="M386" s="33">
        <v>33.554844480278156</v>
      </c>
      <c r="N386" s="33">
        <v>34.548567889390178</v>
      </c>
      <c r="O386" s="33">
        <v>37.590588616343837</v>
      </c>
      <c r="P386" s="33">
        <v>38.334972630858708</v>
      </c>
      <c r="Q386" s="33">
        <v>36.70759014747896</v>
      </c>
      <c r="R386" s="33">
        <v>28.202391236168957</v>
      </c>
      <c r="S386" s="33">
        <v>30.038321914713805</v>
      </c>
      <c r="T386" s="33">
        <v>29.985151365165301</v>
      </c>
      <c r="U386" s="33">
        <v>29.588085775255298</v>
      </c>
      <c r="V386" s="33">
        <v>28.673508841479826</v>
      </c>
      <c r="W386" s="33">
        <v>27.096091291802203</v>
      </c>
      <c r="X386" s="33">
        <v>25.078411429382406</v>
      </c>
      <c r="Y386" s="33">
        <v>24.240292757380995</v>
      </c>
      <c r="Z386" s="33">
        <v>26.273414611512987</v>
      </c>
      <c r="AA386" s="33">
        <v>26.953422826841201</v>
      </c>
      <c r="AB386" s="33">
        <v>27.068098625019804</v>
      </c>
      <c r="AC386" s="33">
        <v>24.76831430275838</v>
      </c>
      <c r="AD386" s="33">
        <v>27.99145554612371</v>
      </c>
      <c r="AE386" s="33">
        <v>32.970276759291998</v>
      </c>
      <c r="AF386" s="33">
        <v>29.904950766106825</v>
      </c>
      <c r="AG386" s="33">
        <v>29.926889214361029</v>
      </c>
      <c r="AH386" s="33">
        <v>30.513542622891066</v>
      </c>
    </row>
    <row r="387" spans="1:34" ht="14.5" x14ac:dyDescent="0.35">
      <c r="A387" s="8" t="str">
        <f t="shared" si="5"/>
        <v>ExportquoteFrankreich</v>
      </c>
      <c r="B387" s="8">
        <v>387</v>
      </c>
      <c r="C387" s="32" t="s">
        <v>314</v>
      </c>
      <c r="D387" s="32" t="s">
        <v>0</v>
      </c>
      <c r="E387" s="32" t="s">
        <v>183</v>
      </c>
      <c r="F387" s="32" t="s">
        <v>344</v>
      </c>
      <c r="G387" s="32" t="s">
        <v>32</v>
      </c>
      <c r="H387" s="32" t="s">
        <v>375</v>
      </c>
      <c r="I387" s="33">
        <v>22.007527467139187</v>
      </c>
      <c r="J387" s="33">
        <v>21.624431153296062</v>
      </c>
      <c r="K387" s="33">
        <v>20.813072440420221</v>
      </c>
      <c r="L387" s="33">
        <v>19.712007241213101</v>
      </c>
      <c r="M387" s="33">
        <v>20.029178078413445</v>
      </c>
      <c r="N387" s="33">
        <v>20.351887559070278</v>
      </c>
      <c r="O387" s="33">
        <v>21.161474360049585</v>
      </c>
      <c r="P387" s="33">
        <v>20.84039024189228</v>
      </c>
      <c r="Q387" s="33">
        <v>20.96547847298206</v>
      </c>
      <c r="R387" s="33">
        <v>17.909009503093852</v>
      </c>
      <c r="S387" s="33">
        <v>19.575259523808334</v>
      </c>
      <c r="T387" s="33">
        <v>20.764109836477328</v>
      </c>
      <c r="U387" s="33">
        <v>21.067701900226158</v>
      </c>
      <c r="V387" s="33">
        <v>20.932188859851436</v>
      </c>
      <c r="W387" s="33">
        <v>20.73915055831684</v>
      </c>
      <c r="X387" s="33">
        <v>21.363862971426911</v>
      </c>
      <c r="Y387" s="33">
        <v>20.983076626282546</v>
      </c>
      <c r="Z387" s="33">
        <v>21.668026268020522</v>
      </c>
      <c r="AA387" s="33">
        <v>22.066122626524027</v>
      </c>
      <c r="AB387" s="33">
        <v>22.015396070371484</v>
      </c>
      <c r="AC387" s="33">
        <v>19.369695474046438</v>
      </c>
      <c r="AD387" s="33">
        <v>20.903930190342745</v>
      </c>
      <c r="AE387" s="33">
        <v>23.564885195362649</v>
      </c>
      <c r="AF387" s="33">
        <v>22.478708462507438</v>
      </c>
      <c r="AG387" s="33">
        <v>22.491823723638792</v>
      </c>
      <c r="AH387" s="33">
        <v>22.770685583865085</v>
      </c>
    </row>
    <row r="388" spans="1:34" ht="14.5" x14ac:dyDescent="0.35">
      <c r="A388" s="8" t="str">
        <f t="shared" ref="A388:A420" si="6">C388&amp;D388</f>
        <v>ExportquoteGriechenland</v>
      </c>
      <c r="B388" s="8">
        <v>388</v>
      </c>
      <c r="C388" s="32" t="s">
        <v>314</v>
      </c>
      <c r="D388" s="32" t="s">
        <v>6</v>
      </c>
      <c r="E388" s="32" t="s">
        <v>183</v>
      </c>
      <c r="F388" s="32" t="s">
        <v>344</v>
      </c>
      <c r="G388" s="32" t="s">
        <v>32</v>
      </c>
      <c r="H388" s="32" t="s">
        <v>375</v>
      </c>
      <c r="I388" s="33">
        <v>10.466204444245498</v>
      </c>
      <c r="J388" s="33">
        <v>10.001990882677218</v>
      </c>
      <c r="K388" s="33">
        <v>8.8021348237620263</v>
      </c>
      <c r="L388" s="33">
        <v>7.8629707738580663</v>
      </c>
      <c r="M388" s="33">
        <v>8.2117101444487233</v>
      </c>
      <c r="N388" s="33">
        <v>8.8940501088373303</v>
      </c>
      <c r="O388" s="33">
        <v>9.3867161537416415</v>
      </c>
      <c r="P388" s="33">
        <v>10.049094392392433</v>
      </c>
      <c r="Q388" s="33">
        <v>10.198735156435959</v>
      </c>
      <c r="R388" s="33">
        <v>8.5152790629728283</v>
      </c>
      <c r="S388" s="33">
        <v>9.021974442719209</v>
      </c>
      <c r="T388" s="33">
        <v>11.499314833341694</v>
      </c>
      <c r="U388" s="33">
        <v>14.110290550088491</v>
      </c>
      <c r="V388" s="33">
        <v>14.633436807193952</v>
      </c>
      <c r="W388" s="33">
        <v>14.763727459432621</v>
      </c>
      <c r="X388" s="33">
        <v>14.068307961324248</v>
      </c>
      <c r="Y388" s="33">
        <v>14.08958578565935</v>
      </c>
      <c r="Z388" s="33">
        <v>15.873165806875388</v>
      </c>
      <c r="AA388" s="33">
        <v>18.162713155715405</v>
      </c>
      <c r="AB388" s="33">
        <v>18.061308750492234</v>
      </c>
      <c r="AC388" s="33">
        <v>18.2468395431465</v>
      </c>
      <c r="AD388" s="33">
        <v>21.583296786122784</v>
      </c>
      <c r="AE388" s="33">
        <v>25.941785031874883</v>
      </c>
      <c r="AF388" s="33">
        <v>23.068523328514683</v>
      </c>
      <c r="AG388" s="33">
        <v>23.572082667480654</v>
      </c>
      <c r="AH388" s="33">
        <v>23.732397711589886</v>
      </c>
    </row>
    <row r="389" spans="1:34" ht="14.5" x14ac:dyDescent="0.35">
      <c r="A389" s="8" t="str">
        <f t="shared" si="6"/>
        <v>ExportquoteIrland</v>
      </c>
      <c r="B389" s="8">
        <v>389</v>
      </c>
      <c r="C389" s="32" t="s">
        <v>314</v>
      </c>
      <c r="D389" s="32" t="s">
        <v>4</v>
      </c>
      <c r="E389" s="32" t="s">
        <v>183</v>
      </c>
      <c r="F389" s="32" t="s">
        <v>344</v>
      </c>
      <c r="G389" s="32" t="s">
        <v>32</v>
      </c>
      <c r="H389" s="32" t="s">
        <v>375</v>
      </c>
      <c r="I389" s="33">
        <v>73.798680680176929</v>
      </c>
      <c r="J389" s="33">
        <v>71.038634047892856</v>
      </c>
      <c r="K389" s="33">
        <v>66.751692676929579</v>
      </c>
      <c r="L389" s="33">
        <v>54.692037995169549</v>
      </c>
      <c r="M389" s="33">
        <v>54.202250987614896</v>
      </c>
      <c r="N389" s="33">
        <v>52.798420262725855</v>
      </c>
      <c r="O389" s="33">
        <v>50.484597888124462</v>
      </c>
      <c r="P389" s="33">
        <v>50.635258441949894</v>
      </c>
      <c r="Q389" s="33">
        <v>51.347105717016497</v>
      </c>
      <c r="R389" s="33">
        <v>57.381708438606246</v>
      </c>
      <c r="S389" s="33">
        <v>61.684471245237205</v>
      </c>
      <c r="T389" s="33">
        <v>58.535590300511863</v>
      </c>
      <c r="U389" s="33">
        <v>58.137982005324773</v>
      </c>
      <c r="V389" s="33">
        <v>55.070066976935131</v>
      </c>
      <c r="W389" s="33">
        <v>58.556483632518365</v>
      </c>
      <c r="X389" s="33">
        <v>76.023427099414505</v>
      </c>
      <c r="Y389" s="33">
        <v>71.613659552254745</v>
      </c>
      <c r="Z389" s="33">
        <v>66.266414272951678</v>
      </c>
      <c r="AA389" s="33">
        <v>64.670228016371794</v>
      </c>
      <c r="AB389" s="33">
        <v>63.403762627070456</v>
      </c>
      <c r="AC389" s="33">
        <v>64.675707935276165</v>
      </c>
      <c r="AD389" s="33">
        <v>64.676387225369552</v>
      </c>
      <c r="AE389" s="33">
        <v>70.006087511633822</v>
      </c>
      <c r="AF389" s="33">
        <v>61.589193310975887</v>
      </c>
      <c r="AG389" s="33">
        <v>60.293857694746279</v>
      </c>
      <c r="AH389" s="33">
        <v>59.518645380034407</v>
      </c>
    </row>
    <row r="390" spans="1:34" ht="14.5" x14ac:dyDescent="0.35">
      <c r="A390" s="8" t="str">
        <f t="shared" si="6"/>
        <v>ExportquoteItalien</v>
      </c>
      <c r="B390" s="8">
        <v>390</v>
      </c>
      <c r="C390" s="32" t="s">
        <v>314</v>
      </c>
      <c r="D390" s="32" t="s">
        <v>3</v>
      </c>
      <c r="E390" s="32" t="s">
        <v>183</v>
      </c>
      <c r="F390" s="32" t="s">
        <v>344</v>
      </c>
      <c r="G390" s="32" t="s">
        <v>32</v>
      </c>
      <c r="H390" s="32" t="s">
        <v>375</v>
      </c>
      <c r="I390" s="33">
        <v>20.443982463333047</v>
      </c>
      <c r="J390" s="33">
        <v>20.477296480354443</v>
      </c>
      <c r="K390" s="33">
        <v>19.486439268318151</v>
      </c>
      <c r="L390" s="33">
        <v>18.594572425616246</v>
      </c>
      <c r="M390" s="33">
        <v>19.152445158398397</v>
      </c>
      <c r="N390" s="33">
        <v>19.638198087216754</v>
      </c>
      <c r="O390" s="33">
        <v>20.930528818750979</v>
      </c>
      <c r="P390" s="33">
        <v>22.104505709543982</v>
      </c>
      <c r="Q390" s="33">
        <v>22.0625462920842</v>
      </c>
      <c r="R390" s="33">
        <v>18.050468662030763</v>
      </c>
      <c r="S390" s="33">
        <v>20.372648064053465</v>
      </c>
      <c r="T390" s="33">
        <v>22.082849129889446</v>
      </c>
      <c r="U390" s="33">
        <v>23.1798327832702</v>
      </c>
      <c r="V390" s="33">
        <v>23.396128726629222</v>
      </c>
      <c r="W390" s="33">
        <v>23.813989870997158</v>
      </c>
      <c r="X390" s="33">
        <v>24.360992053064145</v>
      </c>
      <c r="Y390" s="33">
        <v>23.958303725644786</v>
      </c>
      <c r="Z390" s="33">
        <v>25.030292071890191</v>
      </c>
      <c r="AA390" s="33">
        <v>25.478999272323271</v>
      </c>
      <c r="AB390" s="33">
        <v>25.546748418862009</v>
      </c>
      <c r="AC390" s="33">
        <v>24.953095278225902</v>
      </c>
      <c r="AD390" s="33">
        <v>27.248232359953796</v>
      </c>
      <c r="AE390" s="33">
        <v>30.380517847867871</v>
      </c>
      <c r="AF390" s="33">
        <v>28.920001342447055</v>
      </c>
      <c r="AG390" s="33">
        <v>29.138124500068805</v>
      </c>
      <c r="AH390" s="33">
        <v>29.505695598517274</v>
      </c>
    </row>
    <row r="391" spans="1:34" ht="14.5" x14ac:dyDescent="0.35">
      <c r="A391" s="8" t="str">
        <f t="shared" si="6"/>
        <v>ExportquoteKroatien</v>
      </c>
      <c r="B391" s="8">
        <v>391</v>
      </c>
      <c r="C391" s="32" t="s">
        <v>314</v>
      </c>
      <c r="D391" s="32" t="s">
        <v>27</v>
      </c>
      <c r="E391" s="32" t="s">
        <v>183</v>
      </c>
      <c r="F391" s="32" t="s">
        <v>344</v>
      </c>
      <c r="G391" s="32" t="s">
        <v>32</v>
      </c>
      <c r="H391" s="32" t="s">
        <v>375</v>
      </c>
      <c r="I391" s="33">
        <v>14.51020040085251</v>
      </c>
      <c r="J391" s="33">
        <v>14.375896102614016</v>
      </c>
      <c r="K391" s="33">
        <v>14.585448451385897</v>
      </c>
      <c r="L391" s="33">
        <v>13.964949193929444</v>
      </c>
      <c r="M391" s="33">
        <v>15.754450489514666</v>
      </c>
      <c r="N391" s="33">
        <v>16.451229345686997</v>
      </c>
      <c r="O391" s="33">
        <v>17.567633412557047</v>
      </c>
      <c r="P391" s="33">
        <v>17.218693540149353</v>
      </c>
      <c r="Q391" s="33">
        <v>16.391611678650051</v>
      </c>
      <c r="R391" s="33">
        <v>14.434214154713496</v>
      </c>
      <c r="S391" s="33">
        <v>17.566928459119669</v>
      </c>
      <c r="T391" s="33">
        <v>19.14118925872101</v>
      </c>
      <c r="U391" s="33">
        <v>19.380030623446771</v>
      </c>
      <c r="V391" s="33">
        <v>20.026766817679125</v>
      </c>
      <c r="W391" s="33">
        <v>21.377132374574305</v>
      </c>
      <c r="X391" s="33">
        <v>22.412232433700346</v>
      </c>
      <c r="Y391" s="33">
        <v>22.093414863712564</v>
      </c>
      <c r="Z391" s="33">
        <v>23.320079677632553</v>
      </c>
      <c r="AA391" s="33">
        <v>23.051678805171001</v>
      </c>
      <c r="AB391" s="33">
        <v>22.969347487717535</v>
      </c>
      <c r="AC391" s="33">
        <v>23.778876771206903</v>
      </c>
      <c r="AD391" s="33">
        <v>25.304128469558755</v>
      </c>
      <c r="AE391" s="33">
        <v>30.226848332811691</v>
      </c>
      <c r="AF391" s="33">
        <v>25.410494300207137</v>
      </c>
      <c r="AG391" s="33">
        <v>25.517090429744727</v>
      </c>
      <c r="AH391" s="33">
        <v>26.040048485556085</v>
      </c>
    </row>
    <row r="392" spans="1:34" ht="14.5" x14ac:dyDescent="0.35">
      <c r="A392" s="8" t="str">
        <f t="shared" si="6"/>
        <v>ExportquoteLettland</v>
      </c>
      <c r="B392" s="8">
        <v>392</v>
      </c>
      <c r="C392" s="32" t="s">
        <v>314</v>
      </c>
      <c r="D392" s="32" t="s">
        <v>19</v>
      </c>
      <c r="E392" s="32" t="s">
        <v>183</v>
      </c>
      <c r="F392" s="32" t="s">
        <v>344</v>
      </c>
      <c r="G392" s="32" t="s">
        <v>32</v>
      </c>
      <c r="H392" s="32" t="s">
        <v>375</v>
      </c>
      <c r="I392" s="33">
        <v>20.865897258258475</v>
      </c>
      <c r="J392" s="33">
        <v>21.956838952461403</v>
      </c>
      <c r="K392" s="33">
        <v>21.54423689523961</v>
      </c>
      <c r="L392" s="33">
        <v>20.282200385892267</v>
      </c>
      <c r="M392" s="33">
        <v>24.284833270638696</v>
      </c>
      <c r="N392" s="33">
        <v>28.343616998136618</v>
      </c>
      <c r="O392" s="33">
        <v>25.968743556396724</v>
      </c>
      <c r="P392" s="33">
        <v>24.908644436556969</v>
      </c>
      <c r="Q392" s="33">
        <v>25.110099117739615</v>
      </c>
      <c r="R392" s="33">
        <v>26.391297959891212</v>
      </c>
      <c r="S392" s="33">
        <v>36.870288716222724</v>
      </c>
      <c r="T392" s="33">
        <v>42.459201029158649</v>
      </c>
      <c r="U392" s="33">
        <v>44.356736009325537</v>
      </c>
      <c r="V392" s="33">
        <v>43.256144538139566</v>
      </c>
      <c r="W392" s="33">
        <v>43.699133997578912</v>
      </c>
      <c r="X392" s="33">
        <v>42.480851273373524</v>
      </c>
      <c r="Y392" s="33">
        <v>41.362175874176039</v>
      </c>
      <c r="Z392" s="33">
        <v>43.073728072077124</v>
      </c>
      <c r="AA392" s="33">
        <v>43.17637365728234</v>
      </c>
      <c r="AB392" s="33">
        <v>41.740863713481922</v>
      </c>
      <c r="AC392" s="33">
        <v>44.666726005713819</v>
      </c>
      <c r="AD392" s="33">
        <v>48.61958089809778</v>
      </c>
      <c r="AE392" s="33">
        <v>53.357355268313412</v>
      </c>
      <c r="AF392" s="33">
        <v>45.101147021160706</v>
      </c>
      <c r="AG392" s="33">
        <v>43.618529356431537</v>
      </c>
      <c r="AH392" s="33">
        <v>44.023163257436082</v>
      </c>
    </row>
    <row r="393" spans="1:34" ht="14.5" x14ac:dyDescent="0.35">
      <c r="A393" s="8" t="str">
        <f t="shared" si="6"/>
        <v>ExportquoteLitauen</v>
      </c>
      <c r="B393" s="8">
        <v>393</v>
      </c>
      <c r="C393" s="32" t="s">
        <v>314</v>
      </c>
      <c r="D393" s="32" t="s">
        <v>20</v>
      </c>
      <c r="E393" s="32" t="s">
        <v>183</v>
      </c>
      <c r="F393" s="32" t="s">
        <v>344</v>
      </c>
      <c r="G393" s="32" t="s">
        <v>32</v>
      </c>
      <c r="H393" s="32" t="s">
        <v>375</v>
      </c>
      <c r="I393" s="33">
        <v>28.113577776922778</v>
      </c>
      <c r="J393" s="33">
        <v>33.435031936630224</v>
      </c>
      <c r="K393" s="33">
        <v>35.981780842167502</v>
      </c>
      <c r="L393" s="33">
        <v>35.234026656672818</v>
      </c>
      <c r="M393" s="33">
        <v>36.878318930148438</v>
      </c>
      <c r="N393" s="33">
        <v>43.147114002341283</v>
      </c>
      <c r="O393" s="33">
        <v>44.895646292045704</v>
      </c>
      <c r="P393" s="33">
        <v>40.793734286252004</v>
      </c>
      <c r="Q393" s="33">
        <v>47.027486468951231</v>
      </c>
      <c r="R393" s="33">
        <v>41.408431643517254</v>
      </c>
      <c r="S393" s="33">
        <v>52.292284001151465</v>
      </c>
      <c r="T393" s="33">
        <v>60.167377831394084</v>
      </c>
      <c r="U393" s="33">
        <v>64.068654564958678</v>
      </c>
      <c r="V393" s="33">
        <v>63.150201172732288</v>
      </c>
      <c r="W393" s="33">
        <v>56.186451496679588</v>
      </c>
      <c r="X393" s="33">
        <v>52.630048439311615</v>
      </c>
      <c r="Y393" s="33">
        <v>50.065029804684315</v>
      </c>
      <c r="Z393" s="33">
        <v>53.844305201732411</v>
      </c>
      <c r="AA393" s="33">
        <v>53.941548795864591</v>
      </c>
      <c r="AB393" s="33">
        <v>53.01081554503795</v>
      </c>
      <c r="AC393" s="33">
        <v>51.200775888117803</v>
      </c>
      <c r="AD393" s="33">
        <v>56.036542299308522</v>
      </c>
      <c r="AE393" s="33">
        <v>61.018551297302949</v>
      </c>
      <c r="AF393" s="33">
        <v>50.538118419699259</v>
      </c>
      <c r="AG393" s="33">
        <v>48.61701936246677</v>
      </c>
      <c r="AH393" s="33">
        <v>51.464616381561335</v>
      </c>
    </row>
    <row r="394" spans="1:34" ht="14.5" x14ac:dyDescent="0.35">
      <c r="A394" s="8" t="str">
        <f t="shared" si="6"/>
        <v>ExportquoteLuxemburg</v>
      </c>
      <c r="B394" s="8">
        <v>394</v>
      </c>
      <c r="C394" s="32" t="s">
        <v>314</v>
      </c>
      <c r="D394" s="32" t="s">
        <v>10</v>
      </c>
      <c r="E394" s="32" t="s">
        <v>183</v>
      </c>
      <c r="F394" s="32" t="s">
        <v>344</v>
      </c>
      <c r="G394" s="32" t="s">
        <v>32</v>
      </c>
      <c r="H394" s="32" t="s">
        <v>375</v>
      </c>
      <c r="I394" s="33">
        <v>40.043278460873843</v>
      </c>
      <c r="J394" s="33">
        <v>42.175571160503665</v>
      </c>
      <c r="K394" s="33">
        <v>39.493600638756647</v>
      </c>
      <c r="L394" s="33">
        <v>38.028481021104348</v>
      </c>
      <c r="M394" s="33">
        <v>39.731508911686277</v>
      </c>
      <c r="N394" s="33">
        <v>37.801571216793114</v>
      </c>
      <c r="O394" s="33">
        <v>40.225427614590174</v>
      </c>
      <c r="P394" s="33">
        <v>39.166806138903723</v>
      </c>
      <c r="Q394" s="33">
        <v>43.01946834706505</v>
      </c>
      <c r="R394" s="33">
        <v>33.850216410751756</v>
      </c>
      <c r="S394" s="33">
        <v>41.586671798412937</v>
      </c>
      <c r="T394" s="33">
        <v>48.049938328384492</v>
      </c>
      <c r="U394" s="33">
        <v>46.060244713520795</v>
      </c>
      <c r="V394" s="33">
        <v>44.678190974180602</v>
      </c>
      <c r="W394" s="33">
        <v>42.7257501836215</v>
      </c>
      <c r="X394" s="33">
        <v>39.279675965003328</v>
      </c>
      <c r="Y394" s="33">
        <v>38.157883734488664</v>
      </c>
      <c r="Z394" s="33">
        <v>40.317520841936179</v>
      </c>
      <c r="AA394" s="33">
        <v>40.337245655273449</v>
      </c>
      <c r="AB394" s="33">
        <v>39.137692124476203</v>
      </c>
      <c r="AC394" s="33">
        <v>33.547779773409289</v>
      </c>
      <c r="AD394" s="33">
        <v>33.780872698306794</v>
      </c>
      <c r="AE394" s="33">
        <v>34.74640457119272</v>
      </c>
      <c r="AF394" s="33">
        <v>32.323993840866329</v>
      </c>
      <c r="AG394" s="33">
        <v>32.922277442831174</v>
      </c>
      <c r="AH394" s="33">
        <v>33.096117675104921</v>
      </c>
    </row>
    <row r="395" spans="1:34" ht="14.5" x14ac:dyDescent="0.35">
      <c r="A395" s="8" t="str">
        <f t="shared" si="6"/>
        <v>ExportquoteMalta</v>
      </c>
      <c r="B395" s="8">
        <v>395</v>
      </c>
      <c r="C395" s="32" t="s">
        <v>314</v>
      </c>
      <c r="D395" s="32" t="s">
        <v>16</v>
      </c>
      <c r="E395" s="32" t="s">
        <v>183</v>
      </c>
      <c r="F395" s="32" t="s">
        <v>344</v>
      </c>
      <c r="G395" s="32" t="s">
        <v>32</v>
      </c>
      <c r="H395" s="32" t="s">
        <v>375</v>
      </c>
      <c r="I395" s="33">
        <v>61.001300891133091</v>
      </c>
      <c r="J395" s="33">
        <v>49.455617517314479</v>
      </c>
      <c r="K395" s="33">
        <v>52.142830023118073</v>
      </c>
      <c r="L395" s="33">
        <v>47.440887991425257</v>
      </c>
      <c r="M395" s="33">
        <v>43.894351196028033</v>
      </c>
      <c r="N395" s="33">
        <v>38.535437350180999</v>
      </c>
      <c r="O395" s="33">
        <v>46.002776235424761</v>
      </c>
      <c r="P395" s="33">
        <v>45.027010783589049</v>
      </c>
      <c r="Q395" s="33">
        <v>39.181472183460578</v>
      </c>
      <c r="R395" s="33">
        <v>31.257548357413523</v>
      </c>
      <c r="S395" s="33">
        <v>37.050529651691654</v>
      </c>
      <c r="T395" s="33">
        <v>41.117465268751992</v>
      </c>
      <c r="U395" s="33">
        <v>43.459941394209487</v>
      </c>
      <c r="V395" s="33">
        <v>35.454001900721899</v>
      </c>
      <c r="W395" s="33">
        <v>29.033721475014573</v>
      </c>
      <c r="X395" s="33">
        <v>26.199319576140546</v>
      </c>
      <c r="Y395" s="33">
        <v>23.693000655527445</v>
      </c>
      <c r="Z395" s="33">
        <v>23.739674614211751</v>
      </c>
      <c r="AA395" s="33">
        <v>22.872396699790404</v>
      </c>
      <c r="AB395" s="33">
        <v>23.966284953880162</v>
      </c>
      <c r="AC395" s="33">
        <v>22.415875690349154</v>
      </c>
      <c r="AD395" s="33">
        <v>19.681650364685712</v>
      </c>
      <c r="AE395" s="33">
        <v>20.932614552124129</v>
      </c>
      <c r="AF395" s="33">
        <v>19.798335886492811</v>
      </c>
      <c r="AG395" s="33">
        <v>20.033042568004426</v>
      </c>
      <c r="AH395" s="33">
        <v>20.28702421208563</v>
      </c>
    </row>
    <row r="396" spans="1:34" ht="14.5" x14ac:dyDescent="0.35">
      <c r="A396" s="8" t="str">
        <f t="shared" si="6"/>
        <v>ExportquoteNiederlande</v>
      </c>
      <c r="B396" s="8">
        <v>396</v>
      </c>
      <c r="C396" s="32" t="s">
        <v>314</v>
      </c>
      <c r="D396" s="32" t="s">
        <v>1</v>
      </c>
      <c r="E396" s="32" t="s">
        <v>183</v>
      </c>
      <c r="F396" s="32" t="s">
        <v>344</v>
      </c>
      <c r="G396" s="32" t="s">
        <v>32</v>
      </c>
      <c r="H396" s="32" t="s">
        <v>375</v>
      </c>
      <c r="I396" s="33">
        <v>51.564688157484284</v>
      </c>
      <c r="J396" s="33">
        <v>48.859988254361561</v>
      </c>
      <c r="K396" s="33">
        <v>45.783288801265925</v>
      </c>
      <c r="L396" s="33">
        <v>45.129385152395628</v>
      </c>
      <c r="M396" s="33">
        <v>48.430716096779435</v>
      </c>
      <c r="N396" s="33">
        <v>51.132454622850943</v>
      </c>
      <c r="O396" s="33">
        <v>53.875999493624107</v>
      </c>
      <c r="P396" s="33">
        <v>54.327083030508597</v>
      </c>
      <c r="Q396" s="33">
        <v>54.728537480029296</v>
      </c>
      <c r="R396" s="33">
        <v>46.792949257572317</v>
      </c>
      <c r="S396" s="33">
        <v>53.66066581454254</v>
      </c>
      <c r="T396" s="33">
        <v>58.74171034766951</v>
      </c>
      <c r="U396" s="33">
        <v>62.120692348453055</v>
      </c>
      <c r="V396" s="33">
        <v>61.708831531819349</v>
      </c>
      <c r="W396" s="33">
        <v>60.903716719280489</v>
      </c>
      <c r="X396" s="33">
        <v>60.633065123882609</v>
      </c>
      <c r="Y396" s="33">
        <v>59.420727704468355</v>
      </c>
      <c r="Z396" s="33">
        <v>62.422610161133441</v>
      </c>
      <c r="AA396" s="33">
        <v>62.65234429002038</v>
      </c>
      <c r="AB396" s="33">
        <v>60.301824599811823</v>
      </c>
      <c r="AC396" s="33">
        <v>57.649554944572088</v>
      </c>
      <c r="AD396" s="33">
        <v>64.4971725973395</v>
      </c>
      <c r="AE396" s="33">
        <v>72.494676850114075</v>
      </c>
      <c r="AF396" s="33">
        <v>65.655667552823687</v>
      </c>
      <c r="AG396" s="33">
        <v>63.636357765281694</v>
      </c>
      <c r="AH396" s="33">
        <v>63.231912357804909</v>
      </c>
    </row>
    <row r="397" spans="1:34" ht="14.5" x14ac:dyDescent="0.35">
      <c r="A397" s="8" t="str">
        <f t="shared" si="6"/>
        <v>ExportquoteÖsterreich</v>
      </c>
      <c r="B397" s="8">
        <v>397</v>
      </c>
      <c r="C397" s="32" t="s">
        <v>314</v>
      </c>
      <c r="D397" s="32" t="s">
        <v>56</v>
      </c>
      <c r="E397" s="32" t="s">
        <v>183</v>
      </c>
      <c r="F397" s="32" t="s">
        <v>344</v>
      </c>
      <c r="G397" s="32" t="s">
        <v>32</v>
      </c>
      <c r="H397" s="32" t="s">
        <v>375</v>
      </c>
      <c r="I397" s="33">
        <v>31.694494315481968</v>
      </c>
      <c r="J397" s="33">
        <v>32.626036673376404</v>
      </c>
      <c r="K397" s="33">
        <v>32.942216294602687</v>
      </c>
      <c r="L397" s="33">
        <v>32.065081675562027</v>
      </c>
      <c r="M397" s="33">
        <v>34.279134617408083</v>
      </c>
      <c r="N397" s="33">
        <v>35.426704713175248</v>
      </c>
      <c r="O397" s="33">
        <v>37.366596409215738</v>
      </c>
      <c r="P397" s="33">
        <v>38.79078661023037</v>
      </c>
      <c r="Q397" s="33">
        <v>38.591832364918659</v>
      </c>
      <c r="R397" s="33">
        <v>31.743518351362987</v>
      </c>
      <c r="S397" s="33">
        <v>37.850113857340709</v>
      </c>
      <c r="T397" s="33">
        <v>39.830657401265995</v>
      </c>
      <c r="U397" s="33">
        <v>39.479057156216946</v>
      </c>
      <c r="V397" s="33">
        <v>38.176383454426571</v>
      </c>
      <c r="W397" s="33">
        <v>37.854052621357418</v>
      </c>
      <c r="X397" s="33">
        <v>37.523978328587049</v>
      </c>
      <c r="Y397" s="33">
        <v>36.778819265788236</v>
      </c>
      <c r="Z397" s="33">
        <v>37.91934143721916</v>
      </c>
      <c r="AA397" s="33">
        <v>38.738108790598687</v>
      </c>
      <c r="AB397" s="33">
        <v>38.468784370127757</v>
      </c>
      <c r="AC397" s="33">
        <v>36.571910152183648</v>
      </c>
      <c r="AD397" s="33">
        <v>41.203465391245814</v>
      </c>
      <c r="AE397" s="33">
        <v>44.363213791228254</v>
      </c>
      <c r="AF397" s="33">
        <v>42.255261938593669</v>
      </c>
      <c r="AG397" s="33">
        <v>41.805597636759387</v>
      </c>
      <c r="AH397" s="33">
        <v>42.022393262103606</v>
      </c>
    </row>
    <row r="398" spans="1:34" ht="14.5" x14ac:dyDescent="0.35">
      <c r="A398" s="8" t="str">
        <f t="shared" si="6"/>
        <v>ExportquotePolen</v>
      </c>
      <c r="B398" s="8">
        <v>398</v>
      </c>
      <c r="C398" s="32" t="s">
        <v>314</v>
      </c>
      <c r="D398" s="32" t="s">
        <v>21</v>
      </c>
      <c r="E398" s="32" t="s">
        <v>183</v>
      </c>
      <c r="F398" s="32" t="s">
        <v>344</v>
      </c>
      <c r="G398" s="32" t="s">
        <v>32</v>
      </c>
      <c r="H398" s="32" t="s">
        <v>375</v>
      </c>
      <c r="I398" s="33">
        <v>20.962689180751358</v>
      </c>
      <c r="J398" s="33">
        <v>21.892196662156067</v>
      </c>
      <c r="K398" s="33">
        <v>23.516577562456455</v>
      </c>
      <c r="L398" s="33">
        <v>28.044056418722938</v>
      </c>
      <c r="M398" s="33">
        <v>28.351703795699763</v>
      </c>
      <c r="N398" s="33">
        <v>28.680520130357507</v>
      </c>
      <c r="O398" s="33">
        <v>31.346118537817919</v>
      </c>
      <c r="P398" s="33">
        <v>31.237776734102663</v>
      </c>
      <c r="Q398" s="33">
        <v>30.755596303908277</v>
      </c>
      <c r="R398" s="33">
        <v>30.07246731085559</v>
      </c>
      <c r="S398" s="33">
        <v>32.768021878711842</v>
      </c>
      <c r="T398" s="33">
        <v>34.95865440771226</v>
      </c>
      <c r="U398" s="33">
        <v>36.165169466457002</v>
      </c>
      <c r="V398" s="33">
        <v>37.489066131077678</v>
      </c>
      <c r="W398" s="33">
        <v>37.614147063418933</v>
      </c>
      <c r="X398" s="33">
        <v>38.165197761826875</v>
      </c>
      <c r="Y398" s="33">
        <v>39.839254913538944</v>
      </c>
      <c r="Z398" s="33">
        <v>41.052430893108024</v>
      </c>
      <c r="AA398" s="33">
        <v>41.125575219341357</v>
      </c>
      <c r="AB398" s="33">
        <v>41.373361204261464</v>
      </c>
      <c r="AC398" s="33">
        <v>41.923592066547847</v>
      </c>
      <c r="AD398" s="33">
        <v>45.765288543910039</v>
      </c>
      <c r="AE398" s="33">
        <v>49.22322196093382</v>
      </c>
      <c r="AF398" s="33">
        <v>45.205044466930993</v>
      </c>
      <c r="AG398" s="33">
        <v>43.784627171874689</v>
      </c>
      <c r="AH398" s="33">
        <v>43.68779832374392</v>
      </c>
    </row>
    <row r="399" spans="1:34" ht="14.5" x14ac:dyDescent="0.35">
      <c r="A399" s="8" t="str">
        <f t="shared" si="6"/>
        <v>ExportquotePortugal</v>
      </c>
      <c r="B399" s="8">
        <v>399</v>
      </c>
      <c r="C399" s="32" t="s">
        <v>314</v>
      </c>
      <c r="D399" s="32" t="s">
        <v>7</v>
      </c>
      <c r="E399" s="32" t="s">
        <v>183</v>
      </c>
      <c r="F399" s="32" t="s">
        <v>344</v>
      </c>
      <c r="G399" s="32" t="s">
        <v>32</v>
      </c>
      <c r="H399" s="32" t="s">
        <v>375</v>
      </c>
      <c r="I399" s="33">
        <v>20.443065230172603</v>
      </c>
      <c r="J399" s="33">
        <v>19.730686798011416</v>
      </c>
      <c r="K399" s="33">
        <v>19.545471444916078</v>
      </c>
      <c r="L399" s="33">
        <v>20.035086422136551</v>
      </c>
      <c r="M399" s="33">
        <v>19.941864742092527</v>
      </c>
      <c r="N399" s="33">
        <v>19.556513386400866</v>
      </c>
      <c r="O399" s="33">
        <v>21.710273937585896</v>
      </c>
      <c r="P399" s="33">
        <v>21.671394559257458</v>
      </c>
      <c r="Q399" s="33">
        <v>21.454075536507524</v>
      </c>
      <c r="R399" s="33">
        <v>18.046180402744554</v>
      </c>
      <c r="S399" s="33">
        <v>20.477248584160861</v>
      </c>
      <c r="T399" s="33">
        <v>23.885416039641967</v>
      </c>
      <c r="U399" s="33">
        <v>26.296088548957901</v>
      </c>
      <c r="V399" s="33">
        <v>27.265630178019766</v>
      </c>
      <c r="W399" s="33">
        <v>27.348539788516511</v>
      </c>
      <c r="X399" s="33">
        <v>27.240163772054583</v>
      </c>
      <c r="Y399" s="33">
        <v>26.38393627962494</v>
      </c>
      <c r="Z399" s="33">
        <v>27.255786252623153</v>
      </c>
      <c r="AA399" s="33">
        <v>27.416198428630679</v>
      </c>
      <c r="AB399" s="33">
        <v>27.033235280672248</v>
      </c>
      <c r="AC399" s="33">
        <v>25.991480104867922</v>
      </c>
      <c r="AD399" s="33">
        <v>28.746179181794112</v>
      </c>
      <c r="AE399" s="33">
        <v>31.348815387256291</v>
      </c>
      <c r="AF399" s="33">
        <v>28.406686845971606</v>
      </c>
      <c r="AG399" s="33">
        <v>27.822096312760269</v>
      </c>
      <c r="AH399" s="33">
        <v>27.518987315313282</v>
      </c>
    </row>
    <row r="400" spans="1:34" ht="14.5" x14ac:dyDescent="0.35">
      <c r="A400" s="8" t="str">
        <f t="shared" si="6"/>
        <v>ExportquoteRumänien</v>
      </c>
      <c r="B400" s="8">
        <v>400</v>
      </c>
      <c r="C400" s="32" t="s">
        <v>314</v>
      </c>
      <c r="D400" s="32" t="s">
        <v>100</v>
      </c>
      <c r="E400" s="32" t="s">
        <v>183</v>
      </c>
      <c r="F400" s="32" t="s">
        <v>344</v>
      </c>
      <c r="G400" s="32" t="s">
        <v>32</v>
      </c>
      <c r="H400" s="32" t="s">
        <v>375</v>
      </c>
      <c r="I400" s="33">
        <v>12.273095653930381</v>
      </c>
      <c r="J400" s="33">
        <v>11.42930559370542</v>
      </c>
      <c r="K400" s="33">
        <v>13.29138618619112</v>
      </c>
      <c r="L400" s="33">
        <v>13.556881259893053</v>
      </c>
      <c r="M400" s="33">
        <v>14.862133189851413</v>
      </c>
      <c r="N400" s="33">
        <v>14.677244269413309</v>
      </c>
      <c r="O400" s="33">
        <v>14.714677337228499</v>
      </c>
      <c r="P400" s="33">
        <v>17.17240412090689</v>
      </c>
      <c r="Q400" s="33">
        <v>18.448600132752208</v>
      </c>
      <c r="R400" s="33">
        <v>19.239760057054735</v>
      </c>
      <c r="S400" s="33">
        <v>25.537242331429429</v>
      </c>
      <c r="T400" s="33">
        <v>28.95722820766785</v>
      </c>
      <c r="U400" s="33">
        <v>28.612577564518965</v>
      </c>
      <c r="V400" s="33">
        <v>30.713178272879162</v>
      </c>
      <c r="W400" s="33">
        <v>31.114537714188529</v>
      </c>
      <c r="X400" s="33">
        <v>30.635614923952183</v>
      </c>
      <c r="Y400" s="33">
        <v>31.144171139979925</v>
      </c>
      <c r="Z400" s="33">
        <v>30.671504307417297</v>
      </c>
      <c r="AA400" s="33">
        <v>29.996607970154017</v>
      </c>
      <c r="AB400" s="33">
        <v>28.128429219132791</v>
      </c>
      <c r="AC400" s="33">
        <v>26.09692059919896</v>
      </c>
      <c r="AD400" s="33">
        <v>29.045563640472338</v>
      </c>
      <c r="AE400" s="33">
        <v>30.032313421298035</v>
      </c>
      <c r="AF400" s="33">
        <v>28.043988921107122</v>
      </c>
      <c r="AG400" s="33">
        <v>27.14290526797339</v>
      </c>
      <c r="AH400" s="33">
        <v>27.185086591911212</v>
      </c>
    </row>
    <row r="401" spans="1:34" ht="14.5" x14ac:dyDescent="0.35">
      <c r="A401" s="8" t="str">
        <f t="shared" si="6"/>
        <v>ExportquoteSchweden</v>
      </c>
      <c r="B401" s="8">
        <v>401</v>
      </c>
      <c r="C401" s="32" t="s">
        <v>314</v>
      </c>
      <c r="D401" s="32" t="s">
        <v>13</v>
      </c>
      <c r="E401" s="32" t="s">
        <v>183</v>
      </c>
      <c r="F401" s="32" t="s">
        <v>344</v>
      </c>
      <c r="G401" s="32" t="s">
        <v>32</v>
      </c>
      <c r="H401" s="32" t="s">
        <v>375</v>
      </c>
      <c r="I401" s="33">
        <v>34.91708068751015</v>
      </c>
      <c r="J401" s="33">
        <v>33.599655779409012</v>
      </c>
      <c r="K401" s="33">
        <v>32.333866896075143</v>
      </c>
      <c r="L401" s="33">
        <v>31.624911788439398</v>
      </c>
      <c r="M401" s="33">
        <v>33.230113830532169</v>
      </c>
      <c r="N401" s="33">
        <v>34.946686723141482</v>
      </c>
      <c r="O401" s="33">
        <v>36.773285244148177</v>
      </c>
      <c r="P401" s="33">
        <v>36.258332757571644</v>
      </c>
      <c r="Q401" s="33">
        <v>37.025448342071975</v>
      </c>
      <c r="R401" s="33">
        <v>31.348199904144053</v>
      </c>
      <c r="S401" s="33">
        <v>33.439454748188268</v>
      </c>
      <c r="T401" s="33">
        <v>33.683733219391605</v>
      </c>
      <c r="U401" s="33">
        <v>32.996650534788955</v>
      </c>
      <c r="V401" s="33">
        <v>30.24646219395915</v>
      </c>
      <c r="W401" s="33">
        <v>30.568209707252901</v>
      </c>
      <c r="X401" s="33">
        <v>29.765249619865443</v>
      </c>
      <c r="Y401" s="33">
        <v>29.021257156583196</v>
      </c>
      <c r="Z401" s="33">
        <v>30.588203678176534</v>
      </c>
      <c r="AA401" s="33">
        <v>32.633706910288417</v>
      </c>
      <c r="AB401" s="33">
        <v>33.43476550442216</v>
      </c>
      <c r="AC401" s="33">
        <v>30.875193992990656</v>
      </c>
      <c r="AD401" s="33">
        <v>33.101472238434127</v>
      </c>
      <c r="AE401" s="33">
        <v>37.261349579855832</v>
      </c>
      <c r="AF401" s="33">
        <v>36.998815822529238</v>
      </c>
      <c r="AG401" s="33">
        <v>36.961270638489736</v>
      </c>
      <c r="AH401" s="33">
        <v>37.653634100895488</v>
      </c>
    </row>
    <row r="402" spans="1:34" ht="14.5" x14ac:dyDescent="0.35">
      <c r="A402" s="8" t="str">
        <f t="shared" si="6"/>
        <v>ExportquoteSlowakei</v>
      </c>
      <c r="B402" s="8">
        <v>402</v>
      </c>
      <c r="C402" s="32" t="s">
        <v>314</v>
      </c>
      <c r="D402" s="32" t="s">
        <v>23</v>
      </c>
      <c r="E402" s="32" t="s">
        <v>183</v>
      </c>
      <c r="F402" s="32" t="s">
        <v>344</v>
      </c>
      <c r="G402" s="32" t="s">
        <v>32</v>
      </c>
      <c r="H402" s="32" t="s">
        <v>375</v>
      </c>
      <c r="I402" s="33">
        <v>41.220504620551964</v>
      </c>
      <c r="J402" s="33">
        <v>44.02295293143397</v>
      </c>
      <c r="K402" s="33">
        <v>44.449084496615505</v>
      </c>
      <c r="L402" s="33">
        <v>51.524779956904418</v>
      </c>
      <c r="M402" s="33">
        <v>59.418776271157178</v>
      </c>
      <c r="N402" s="33">
        <v>62.623022378779503</v>
      </c>
      <c r="O402" s="33">
        <v>71.23810359194772</v>
      </c>
      <c r="P402" s="33">
        <v>73.668646930295552</v>
      </c>
      <c r="Q402" s="33">
        <v>71.025037028295813</v>
      </c>
      <c r="R402" s="33">
        <v>60.56088180917537</v>
      </c>
      <c r="S402" s="33">
        <v>69.108994401221551</v>
      </c>
      <c r="T402" s="33">
        <v>76.696816505748345</v>
      </c>
      <c r="U402" s="33">
        <v>82.288222698654295</v>
      </c>
      <c r="V402" s="33">
        <v>83.835887495167313</v>
      </c>
      <c r="W402" s="33">
        <v>81.822420420538407</v>
      </c>
      <c r="X402" s="33">
        <v>82.117936602430419</v>
      </c>
      <c r="Y402" s="33">
        <v>82.930454856445337</v>
      </c>
      <c r="Z402" s="33">
        <v>83.778532867051922</v>
      </c>
      <c r="AA402" s="33">
        <v>84.574746841992237</v>
      </c>
      <c r="AB402" s="33">
        <v>80.524983135602469</v>
      </c>
      <c r="AC402" s="33">
        <v>75.51252567042755</v>
      </c>
      <c r="AD402" s="33">
        <v>82.627321937805036</v>
      </c>
      <c r="AE402" s="33">
        <v>88.571045517724443</v>
      </c>
      <c r="AF402" s="33">
        <v>83.009951427362424</v>
      </c>
      <c r="AG402" s="33">
        <v>85.466176857669296</v>
      </c>
      <c r="AH402" s="33">
        <v>86.919165211848139</v>
      </c>
    </row>
    <row r="403" spans="1:34" ht="14.5" x14ac:dyDescent="0.35">
      <c r="A403" s="8" t="str">
        <f t="shared" si="6"/>
        <v>ExportquoteSlowenien</v>
      </c>
      <c r="B403" s="8">
        <v>403</v>
      </c>
      <c r="C403" s="32" t="s">
        <v>314</v>
      </c>
      <c r="D403" s="32" t="s">
        <v>26</v>
      </c>
      <c r="E403" s="32" t="s">
        <v>183</v>
      </c>
      <c r="F403" s="32" t="s">
        <v>344</v>
      </c>
      <c r="G403" s="32" t="s">
        <v>32</v>
      </c>
      <c r="H403" s="32" t="s">
        <v>375</v>
      </c>
      <c r="I403" s="33">
        <v>40.215285174197781</v>
      </c>
      <c r="J403" s="33">
        <v>41.473501566296513</v>
      </c>
      <c r="K403" s="33">
        <v>41.90838037864232</v>
      </c>
      <c r="L403" s="33">
        <v>40.864530872047766</v>
      </c>
      <c r="M403" s="33">
        <v>44.331134748059462</v>
      </c>
      <c r="N403" s="33">
        <v>48.407440346401216</v>
      </c>
      <c r="O403" s="33">
        <v>53.284284493859005</v>
      </c>
      <c r="P403" s="33">
        <v>55.647061909489402</v>
      </c>
      <c r="Q403" s="33">
        <v>52.814687665619886</v>
      </c>
      <c r="R403" s="33">
        <v>44.902196749517927</v>
      </c>
      <c r="S403" s="33">
        <v>51.233984464266911</v>
      </c>
      <c r="T403" s="33">
        <v>56.780847183256121</v>
      </c>
      <c r="U403" s="33">
        <v>58.632173042597259</v>
      </c>
      <c r="V403" s="33">
        <v>59.504783108069745</v>
      </c>
      <c r="W403" s="33">
        <v>61.01100884326501</v>
      </c>
      <c r="X403" s="33">
        <v>61.872114739178599</v>
      </c>
      <c r="Y403" s="33">
        <v>61.526802267475247</v>
      </c>
      <c r="Z403" s="33">
        <v>65.964650252700807</v>
      </c>
      <c r="AA403" s="33">
        <v>67.153511558787912</v>
      </c>
      <c r="AB403" s="33">
        <v>65.865394214478485</v>
      </c>
      <c r="AC403" s="33">
        <v>62.965820751741099</v>
      </c>
      <c r="AD403" s="33">
        <v>67.43614423907529</v>
      </c>
      <c r="AE403" s="33">
        <v>74.73611313219152</v>
      </c>
      <c r="AF403" s="33">
        <v>68.357871121782182</v>
      </c>
      <c r="AG403" s="33">
        <v>67.471423851799969</v>
      </c>
      <c r="AH403" s="33">
        <v>68.041285371242665</v>
      </c>
    </row>
    <row r="404" spans="1:34" ht="14.5" x14ac:dyDescent="0.35">
      <c r="A404" s="8" t="str">
        <f t="shared" si="6"/>
        <v>ExportquoteSpanien</v>
      </c>
      <c r="B404" s="8">
        <v>404</v>
      </c>
      <c r="C404" s="32" t="s">
        <v>314</v>
      </c>
      <c r="D404" s="32" t="s">
        <v>8</v>
      </c>
      <c r="E404" s="32" t="s">
        <v>183</v>
      </c>
      <c r="F404" s="32" t="s">
        <v>344</v>
      </c>
      <c r="G404" s="32" t="s">
        <v>32</v>
      </c>
      <c r="H404" s="32" t="s">
        <v>375</v>
      </c>
      <c r="I404" s="33">
        <v>19.70592003408191</v>
      </c>
      <c r="J404" s="33">
        <v>18.937421629031959</v>
      </c>
      <c r="K404" s="33">
        <v>18.049047964650885</v>
      </c>
      <c r="L404" s="33">
        <v>17.443466381474476</v>
      </c>
      <c r="M404" s="33">
        <v>17.453518989757249</v>
      </c>
      <c r="N404" s="33">
        <v>16.909129925152879</v>
      </c>
      <c r="O404" s="33">
        <v>16.944819953318461</v>
      </c>
      <c r="P404" s="33">
        <v>17.783455551123669</v>
      </c>
      <c r="Q404" s="33">
        <v>17.437480904265819</v>
      </c>
      <c r="R404" s="33">
        <v>15.401052815660002</v>
      </c>
      <c r="S404" s="33">
        <v>17.900101518678412</v>
      </c>
      <c r="T404" s="33">
        <v>20.547245956101126</v>
      </c>
      <c r="U404" s="33">
        <v>21.999623704301406</v>
      </c>
      <c r="V404" s="33">
        <v>23.355282817188982</v>
      </c>
      <c r="W404" s="33">
        <v>23.434933682481642</v>
      </c>
      <c r="X404" s="33">
        <v>23.452358425811521</v>
      </c>
      <c r="Y404" s="33">
        <v>23.28125841244773</v>
      </c>
      <c r="Z404" s="33">
        <v>24.192080461628983</v>
      </c>
      <c r="AA404" s="33">
        <v>24.189626858294869</v>
      </c>
      <c r="AB404" s="33">
        <v>23.659728963085893</v>
      </c>
      <c r="AC404" s="33">
        <v>23.734640441104194</v>
      </c>
      <c r="AD404" s="33">
        <v>25.937134395274441</v>
      </c>
      <c r="AE404" s="33">
        <v>29.141094953345164</v>
      </c>
      <c r="AF404" s="33">
        <v>27.283968659479985</v>
      </c>
      <c r="AG404" s="33">
        <v>27.235695556653276</v>
      </c>
      <c r="AH404" s="33">
        <v>27.491044238906863</v>
      </c>
    </row>
    <row r="405" spans="1:34" ht="14.5" x14ac:dyDescent="0.35">
      <c r="A405" s="8" t="str">
        <f t="shared" si="6"/>
        <v>ExportquoteTschechische Republik</v>
      </c>
      <c r="B405" s="8">
        <v>405</v>
      </c>
      <c r="C405" s="32" t="s">
        <v>314</v>
      </c>
      <c r="D405" s="32" t="s">
        <v>22</v>
      </c>
      <c r="E405" s="32" t="s">
        <v>183</v>
      </c>
      <c r="F405" s="32" t="s">
        <v>344</v>
      </c>
      <c r="G405" s="32" t="s">
        <v>32</v>
      </c>
      <c r="H405" s="32" t="s">
        <v>375</v>
      </c>
      <c r="I405" s="33">
        <v>31.824990004714195</v>
      </c>
      <c r="J405" s="33">
        <v>33.680297790611355</v>
      </c>
      <c r="K405" s="33">
        <v>32.63762415678697</v>
      </c>
      <c r="L405" s="33">
        <v>35.164375326387692</v>
      </c>
      <c r="M405" s="33">
        <v>46.526185401299593</v>
      </c>
      <c r="N405" s="33">
        <v>52.228256091050085</v>
      </c>
      <c r="O405" s="33">
        <v>54.742789534349846</v>
      </c>
      <c r="P405" s="33">
        <v>55.968844129282324</v>
      </c>
      <c r="Q405" s="33">
        <v>52.939731856371374</v>
      </c>
      <c r="R405" s="33">
        <v>48.468516649174063</v>
      </c>
      <c r="S405" s="33">
        <v>55.05801329401401</v>
      </c>
      <c r="T405" s="33">
        <v>60.074344536869006</v>
      </c>
      <c r="U405" s="33">
        <v>64.17641016809462</v>
      </c>
      <c r="V405" s="33">
        <v>64.72461061573415</v>
      </c>
      <c r="W405" s="33">
        <v>69.948866444475428</v>
      </c>
      <c r="X405" s="33">
        <v>68.169071068094468</v>
      </c>
      <c r="Y405" s="33">
        <v>66.691032177126928</v>
      </c>
      <c r="Z405" s="33">
        <v>66.566272352415467</v>
      </c>
      <c r="AA405" s="33">
        <v>64.636288011831027</v>
      </c>
      <c r="AB405" s="33">
        <v>61.798151230333829</v>
      </c>
      <c r="AC405" s="33">
        <v>59.356816603160169</v>
      </c>
      <c r="AD405" s="33">
        <v>62.107141223294747</v>
      </c>
      <c r="AE405" s="33">
        <v>64.724816937995669</v>
      </c>
      <c r="AF405" s="33">
        <v>59.604047599773338</v>
      </c>
      <c r="AG405" s="33">
        <v>58.713068991449049</v>
      </c>
      <c r="AH405" s="33">
        <v>59.706388367009502</v>
      </c>
    </row>
    <row r="406" spans="1:34" ht="14.5" x14ac:dyDescent="0.35">
      <c r="A406" s="8" t="str">
        <f t="shared" si="6"/>
        <v>ExportquoteUngarn</v>
      </c>
      <c r="B406" s="8">
        <v>406</v>
      </c>
      <c r="C406" s="32" t="s">
        <v>314</v>
      </c>
      <c r="D406" s="32" t="s">
        <v>24</v>
      </c>
      <c r="E406" s="32" t="s">
        <v>183</v>
      </c>
      <c r="F406" s="32" t="s">
        <v>344</v>
      </c>
      <c r="G406" s="32" t="s">
        <v>32</v>
      </c>
      <c r="H406" s="32" t="s">
        <v>375</v>
      </c>
      <c r="I406" s="33">
        <v>51.028736708979352</v>
      </c>
      <c r="J406" s="33">
        <v>48.877069148812083</v>
      </c>
      <c r="K406" s="33">
        <v>45.17445757678378</v>
      </c>
      <c r="L406" s="33">
        <v>45.340541945132003</v>
      </c>
      <c r="M406" s="33">
        <v>49.784942647398921</v>
      </c>
      <c r="N406" s="33">
        <v>53.153245133589564</v>
      </c>
      <c r="O406" s="33">
        <v>61.624130534835039</v>
      </c>
      <c r="P406" s="33">
        <v>65.196389549064676</v>
      </c>
      <c r="Q406" s="33">
        <v>66.181947399268068</v>
      </c>
      <c r="R406" s="33">
        <v>59.987041073244363</v>
      </c>
      <c r="S406" s="33">
        <v>66.237953724259938</v>
      </c>
      <c r="T406" s="33">
        <v>70.22907264735538</v>
      </c>
      <c r="U406" s="33">
        <v>69.774199533555858</v>
      </c>
      <c r="V406" s="33">
        <v>68.734833287199464</v>
      </c>
      <c r="W406" s="33">
        <v>69.460368963687088</v>
      </c>
      <c r="X406" s="33">
        <v>69.544899222112093</v>
      </c>
      <c r="Y406" s="33">
        <v>67.587618756800694</v>
      </c>
      <c r="Z406" s="33">
        <v>67.167440934064842</v>
      </c>
      <c r="AA406" s="33">
        <v>65.074914281304316</v>
      </c>
      <c r="AB406" s="33">
        <v>63.144804716285918</v>
      </c>
      <c r="AC406" s="33">
        <v>64.314821181696473</v>
      </c>
      <c r="AD406" s="33">
        <v>65.150751615056706</v>
      </c>
      <c r="AE406" s="33">
        <v>73.823961316886539</v>
      </c>
      <c r="AF406" s="33">
        <v>66.046962600539132</v>
      </c>
      <c r="AG406" s="33">
        <v>65.736240334765043</v>
      </c>
      <c r="AH406" s="33">
        <v>64.603140685361353</v>
      </c>
    </row>
    <row r="407" spans="1:34" ht="14.5" x14ac:dyDescent="0.35">
      <c r="A407" s="8" t="str">
        <f t="shared" si="6"/>
        <v>ExportquoteVereinigtes Königreich Großbritannien und Nordirland</v>
      </c>
      <c r="B407" s="8">
        <v>407</v>
      </c>
      <c r="C407" s="32" t="s">
        <v>314</v>
      </c>
      <c r="D407" s="32" t="s">
        <v>57</v>
      </c>
      <c r="E407" s="32" t="s">
        <v>183</v>
      </c>
      <c r="F407" s="32" t="s">
        <v>344</v>
      </c>
      <c r="G407" s="32" t="s">
        <v>32</v>
      </c>
      <c r="H407" s="32" t="s">
        <v>375</v>
      </c>
      <c r="I407" s="33">
        <v>16.972395127952701</v>
      </c>
      <c r="J407" s="33">
        <v>16.636958406627329</v>
      </c>
      <c r="K407" s="33">
        <v>15.733825305274534</v>
      </c>
      <c r="L407" s="33">
        <v>14.93109123914785</v>
      </c>
      <c r="M407" s="33">
        <v>14.445535658851485</v>
      </c>
      <c r="N407" s="33">
        <v>15.191717296549998</v>
      </c>
      <c r="O407" s="33">
        <v>16.739921464089434</v>
      </c>
      <c r="P407" s="33">
        <v>14.425717614847173</v>
      </c>
      <c r="Q407" s="33">
        <v>15.850461825967685</v>
      </c>
      <c r="R407" s="33">
        <v>14.717888715548622</v>
      </c>
      <c r="S407" s="33">
        <v>16.530132600079355</v>
      </c>
      <c r="T407" s="33">
        <v>18.198656248091407</v>
      </c>
      <c r="U407" s="33">
        <v>17.414274263683708</v>
      </c>
      <c r="V407" s="33">
        <v>16.825897937457722</v>
      </c>
      <c r="W407" s="33">
        <v>15.525947784582078</v>
      </c>
      <c r="X407" s="33">
        <v>14.657513545614234</v>
      </c>
      <c r="Y407" s="33">
        <v>15.032700822550668</v>
      </c>
      <c r="Z407" s="33">
        <v>16.323067700470734</v>
      </c>
      <c r="AA407" s="33">
        <v>16.4476767630265</v>
      </c>
      <c r="AB407" s="33">
        <v>16.482364987893881</v>
      </c>
      <c r="AC407" s="33">
        <v>14.931511888227197</v>
      </c>
      <c r="AD407" s="33">
        <v>14.502124802863525</v>
      </c>
      <c r="AE407" s="33">
        <v>16.862824012584916</v>
      </c>
      <c r="AF407" s="33">
        <v>14.841719432257797</v>
      </c>
      <c r="AG407" s="33">
        <v>14.465928512395795</v>
      </c>
      <c r="AH407" s="33">
        <v>14.401971135227656</v>
      </c>
    </row>
    <row r="408" spans="1:34" ht="14.5" x14ac:dyDescent="0.35">
      <c r="A408" s="8" t="str">
        <f t="shared" si="6"/>
        <v>ExportquoteZypern</v>
      </c>
      <c r="B408" s="8">
        <v>408</v>
      </c>
      <c r="C408" s="32" t="s">
        <v>314</v>
      </c>
      <c r="D408" s="32" t="s">
        <v>30</v>
      </c>
      <c r="E408" s="32" t="s">
        <v>183</v>
      </c>
      <c r="F408" s="32" t="s">
        <v>344</v>
      </c>
      <c r="G408" s="32" t="s">
        <v>32</v>
      </c>
      <c r="H408" s="32" t="s">
        <v>375</v>
      </c>
      <c r="I408" s="33">
        <v>19.13265485562604</v>
      </c>
      <c r="J408" s="33">
        <v>18.184458580720559</v>
      </c>
      <c r="K408" s="33">
        <v>15.481136642955571</v>
      </c>
      <c r="L408" s="33">
        <v>13.73421394681047</v>
      </c>
      <c r="M408" s="33">
        <v>13.712754645938652</v>
      </c>
      <c r="N408" s="33">
        <v>14.59151329617289</v>
      </c>
      <c r="O408" s="33">
        <v>11.938115475803993</v>
      </c>
      <c r="P408" s="33">
        <v>11.566057739589166</v>
      </c>
      <c r="Q408" s="33">
        <v>12.029723960234787</v>
      </c>
      <c r="R408" s="33">
        <v>13.054008221471031</v>
      </c>
      <c r="S408" s="33">
        <v>13.800843013740721</v>
      </c>
      <c r="T408" s="33">
        <v>15.242661929048525</v>
      </c>
      <c r="U408" s="33">
        <v>15.591907206685482</v>
      </c>
      <c r="V408" s="33">
        <v>15.035739328782425</v>
      </c>
      <c r="W408" s="33">
        <v>15.264717322168073</v>
      </c>
      <c r="X408" s="33">
        <v>16.038095981141485</v>
      </c>
      <c r="Y408" s="33">
        <v>13.660064100743567</v>
      </c>
      <c r="Z408" s="33">
        <v>13.709332802952279</v>
      </c>
      <c r="AA408" s="33">
        <v>17.017683886118174</v>
      </c>
      <c r="AB408" s="33">
        <v>13.287249124811352</v>
      </c>
      <c r="AC408" s="33">
        <v>13.442558079412059</v>
      </c>
      <c r="AD408" s="33">
        <v>14.816089616221035</v>
      </c>
      <c r="AE408" s="33">
        <v>16.493861828131188</v>
      </c>
      <c r="AF408" s="33">
        <v>15.926614030030976</v>
      </c>
      <c r="AG408" s="33">
        <v>15.949094061486493</v>
      </c>
      <c r="AH408" s="33">
        <v>15.991767630620263</v>
      </c>
    </row>
    <row r="409" spans="1:34" ht="14.5" x14ac:dyDescent="0.35">
      <c r="A409" s="8" t="str">
        <f t="shared" si="6"/>
        <v>FertilitätsrateBelgien</v>
      </c>
      <c r="B409" s="8">
        <v>409</v>
      </c>
      <c r="C409" s="32" t="s">
        <v>239</v>
      </c>
      <c r="D409" s="32" t="s">
        <v>9</v>
      </c>
      <c r="E409" s="32" t="s">
        <v>82</v>
      </c>
      <c r="F409" s="32" t="s">
        <v>68</v>
      </c>
      <c r="G409" s="32" t="s">
        <v>32</v>
      </c>
      <c r="H409" s="32" t="s">
        <v>374</v>
      </c>
      <c r="I409" s="33">
        <v>1.67</v>
      </c>
      <c r="J409" s="33">
        <v>1.67</v>
      </c>
      <c r="K409" s="33">
        <v>1.65</v>
      </c>
      <c r="L409" s="33">
        <v>1.67</v>
      </c>
      <c r="M409" s="33">
        <v>1.72</v>
      </c>
      <c r="N409" s="33">
        <v>1.76</v>
      </c>
      <c r="O409" s="33">
        <v>1.8</v>
      </c>
      <c r="P409" s="33">
        <v>1.82</v>
      </c>
      <c r="Q409" s="33">
        <v>1.85</v>
      </c>
      <c r="R409" s="33">
        <v>1.84</v>
      </c>
      <c r="S409" s="33">
        <v>1.86</v>
      </c>
      <c r="T409" s="33">
        <v>1.81</v>
      </c>
      <c r="U409" s="33">
        <v>1.8</v>
      </c>
      <c r="V409" s="33">
        <v>1.76</v>
      </c>
      <c r="W409" s="33">
        <v>1.74</v>
      </c>
      <c r="X409" s="33">
        <v>1.7</v>
      </c>
      <c r="Y409" s="33">
        <v>1.68</v>
      </c>
      <c r="Z409" s="33">
        <v>1.65</v>
      </c>
      <c r="AA409" s="33">
        <v>1.62</v>
      </c>
      <c r="AB409" s="33">
        <v>1.6</v>
      </c>
      <c r="AC409" s="33">
        <v>1.55</v>
      </c>
      <c r="AD409" s="33">
        <v>1.6</v>
      </c>
      <c r="AE409" s="33">
        <v>1.7685</v>
      </c>
      <c r="AF409" s="34"/>
      <c r="AG409" s="34"/>
      <c r="AH409" s="34"/>
    </row>
    <row r="410" spans="1:34" ht="14.5" x14ac:dyDescent="0.35">
      <c r="A410" s="8" t="str">
        <f t="shared" si="6"/>
        <v>FertilitätsrateBulgarien</v>
      </c>
      <c r="B410" s="8">
        <v>410</v>
      </c>
      <c r="C410" s="32" t="s">
        <v>239</v>
      </c>
      <c r="D410" s="32" t="s">
        <v>25</v>
      </c>
      <c r="E410" s="32" t="s">
        <v>82</v>
      </c>
      <c r="F410" s="32" t="s">
        <v>68</v>
      </c>
      <c r="G410" s="32" t="s">
        <v>32</v>
      </c>
      <c r="H410" s="32" t="s">
        <v>374</v>
      </c>
      <c r="I410" s="33">
        <v>1.26</v>
      </c>
      <c r="J410" s="33">
        <v>1.21</v>
      </c>
      <c r="K410" s="33">
        <v>1.23</v>
      </c>
      <c r="L410" s="33">
        <v>1.26</v>
      </c>
      <c r="M410" s="33">
        <v>1.33</v>
      </c>
      <c r="N410" s="33">
        <v>1.37</v>
      </c>
      <c r="O410" s="33">
        <v>1.44</v>
      </c>
      <c r="P410" s="33">
        <v>1.49</v>
      </c>
      <c r="Q410" s="33">
        <v>1.56</v>
      </c>
      <c r="R410" s="33">
        <v>1.66</v>
      </c>
      <c r="S410" s="33">
        <v>1.57</v>
      </c>
      <c r="T410" s="33">
        <v>1.51</v>
      </c>
      <c r="U410" s="33">
        <v>1.5</v>
      </c>
      <c r="V410" s="33">
        <v>1.48</v>
      </c>
      <c r="W410" s="33">
        <v>1.53</v>
      </c>
      <c r="X410" s="33">
        <v>1.53</v>
      </c>
      <c r="Y410" s="33">
        <v>1.54</v>
      </c>
      <c r="Z410" s="33">
        <v>1.56</v>
      </c>
      <c r="AA410" s="33">
        <v>1.56</v>
      </c>
      <c r="AB410" s="33">
        <v>1.58</v>
      </c>
      <c r="AC410" s="33">
        <v>1.56</v>
      </c>
      <c r="AD410" s="33">
        <v>1.58</v>
      </c>
      <c r="AE410" s="33">
        <v>1.5001</v>
      </c>
      <c r="AF410" s="34"/>
      <c r="AG410" s="34"/>
      <c r="AH410" s="34"/>
    </row>
    <row r="411" spans="1:34" ht="14.5" x14ac:dyDescent="0.35">
      <c r="A411" s="8" t="str">
        <f t="shared" si="6"/>
        <v>FertilitätsrateDänemark</v>
      </c>
      <c r="B411" s="8">
        <v>411</v>
      </c>
      <c r="C411" s="32" t="s">
        <v>239</v>
      </c>
      <c r="D411" s="32" t="s">
        <v>5</v>
      </c>
      <c r="E411" s="32" t="s">
        <v>82</v>
      </c>
      <c r="F411" s="32" t="s">
        <v>68</v>
      </c>
      <c r="G411" s="32" t="s">
        <v>32</v>
      </c>
      <c r="H411" s="32" t="s">
        <v>374</v>
      </c>
      <c r="I411" s="33">
        <v>1.77</v>
      </c>
      <c r="J411" s="33">
        <v>1.74</v>
      </c>
      <c r="K411" s="33">
        <v>1.72</v>
      </c>
      <c r="L411" s="33">
        <v>1.76</v>
      </c>
      <c r="M411" s="33">
        <v>1.78</v>
      </c>
      <c r="N411" s="33">
        <v>1.8</v>
      </c>
      <c r="O411" s="33">
        <v>1.85</v>
      </c>
      <c r="P411" s="33">
        <v>1.84</v>
      </c>
      <c r="Q411" s="33">
        <v>1.89</v>
      </c>
      <c r="R411" s="33">
        <v>1.84</v>
      </c>
      <c r="S411" s="33">
        <v>1.87</v>
      </c>
      <c r="T411" s="33">
        <v>1.75</v>
      </c>
      <c r="U411" s="33">
        <v>1.73</v>
      </c>
      <c r="V411" s="33">
        <v>1.67</v>
      </c>
      <c r="W411" s="33">
        <v>1.69</v>
      </c>
      <c r="X411" s="33">
        <v>1.71</v>
      </c>
      <c r="Y411" s="33">
        <v>1.79</v>
      </c>
      <c r="Z411" s="33">
        <v>1.75</v>
      </c>
      <c r="AA411" s="33">
        <v>1.73</v>
      </c>
      <c r="AB411" s="33">
        <v>1.7</v>
      </c>
      <c r="AC411" s="33">
        <v>1.68</v>
      </c>
      <c r="AD411" s="33">
        <v>1.72</v>
      </c>
      <c r="AE411" s="33">
        <v>1.7719</v>
      </c>
      <c r="AF411" s="34"/>
      <c r="AG411" s="34"/>
      <c r="AH411" s="34"/>
    </row>
    <row r="412" spans="1:34" ht="14.5" x14ac:dyDescent="0.35">
      <c r="A412" s="8" t="str">
        <f t="shared" si="6"/>
        <v>FertilitätsrateDeutschland</v>
      </c>
      <c r="B412" s="8">
        <v>412</v>
      </c>
      <c r="C412" s="32" t="s">
        <v>239</v>
      </c>
      <c r="D412" s="32" t="s">
        <v>2</v>
      </c>
      <c r="E412" s="32" t="s">
        <v>82</v>
      </c>
      <c r="F412" s="32" t="s">
        <v>68</v>
      </c>
      <c r="G412" s="32" t="s">
        <v>32</v>
      </c>
      <c r="H412" s="32" t="s">
        <v>374</v>
      </c>
      <c r="I412" s="33">
        <v>1.38</v>
      </c>
      <c r="J412" s="33">
        <v>1.35</v>
      </c>
      <c r="K412" s="33">
        <v>1.34</v>
      </c>
      <c r="L412" s="33">
        <v>1.34</v>
      </c>
      <c r="M412" s="33">
        <v>1.36</v>
      </c>
      <c r="N412" s="33">
        <v>1.34</v>
      </c>
      <c r="O412" s="33">
        <v>1.33</v>
      </c>
      <c r="P412" s="33">
        <v>1.37</v>
      </c>
      <c r="Q412" s="33">
        <v>1.38</v>
      </c>
      <c r="R412" s="33">
        <v>1.36</v>
      </c>
      <c r="S412" s="33">
        <v>1.39</v>
      </c>
      <c r="T412" s="33">
        <v>1.39</v>
      </c>
      <c r="U412" s="33">
        <v>1.41</v>
      </c>
      <c r="V412" s="33">
        <v>1.42</v>
      </c>
      <c r="W412" s="33">
        <v>1.47</v>
      </c>
      <c r="X412" s="33">
        <v>1.5</v>
      </c>
      <c r="Y412" s="33">
        <v>1.6</v>
      </c>
      <c r="Z412" s="33">
        <v>1.57</v>
      </c>
      <c r="AA412" s="33">
        <v>1.57</v>
      </c>
      <c r="AB412" s="33">
        <v>1.54</v>
      </c>
      <c r="AC412" s="33">
        <v>1.53</v>
      </c>
      <c r="AD412" s="33">
        <v>1.58</v>
      </c>
      <c r="AE412" s="33">
        <v>1.5744</v>
      </c>
      <c r="AF412" s="34"/>
      <c r="AG412" s="34"/>
      <c r="AH412" s="34"/>
    </row>
    <row r="413" spans="1:34" ht="14.5" x14ac:dyDescent="0.35">
      <c r="A413" s="8" t="str">
        <f t="shared" si="6"/>
        <v>FertilitätsrateEstland</v>
      </c>
      <c r="B413" s="8">
        <v>413</v>
      </c>
      <c r="C413" s="32" t="s">
        <v>239</v>
      </c>
      <c r="D413" s="32" t="s">
        <v>18</v>
      </c>
      <c r="E413" s="32" t="s">
        <v>82</v>
      </c>
      <c r="F413" s="32" t="s">
        <v>68</v>
      </c>
      <c r="G413" s="32" t="s">
        <v>32</v>
      </c>
      <c r="H413" s="32" t="s">
        <v>374</v>
      </c>
      <c r="I413" s="33">
        <v>1.36</v>
      </c>
      <c r="J413" s="33">
        <v>1.32</v>
      </c>
      <c r="K413" s="33">
        <v>1.36</v>
      </c>
      <c r="L413" s="33">
        <v>1.37</v>
      </c>
      <c r="M413" s="33">
        <v>1.47</v>
      </c>
      <c r="N413" s="33">
        <v>1.52</v>
      </c>
      <c r="O413" s="33">
        <v>1.58</v>
      </c>
      <c r="P413" s="33">
        <v>1.69</v>
      </c>
      <c r="Q413" s="33">
        <v>1.72</v>
      </c>
      <c r="R413" s="33">
        <v>1.7</v>
      </c>
      <c r="S413" s="33">
        <v>1.72</v>
      </c>
      <c r="T413" s="33">
        <v>1.61</v>
      </c>
      <c r="U413" s="33">
        <v>1.56</v>
      </c>
      <c r="V413" s="33">
        <v>1.52</v>
      </c>
      <c r="W413" s="33">
        <v>1.54</v>
      </c>
      <c r="X413" s="33">
        <v>1.58</v>
      </c>
      <c r="Y413" s="33">
        <v>1.6</v>
      </c>
      <c r="Z413" s="33">
        <v>1.59</v>
      </c>
      <c r="AA413" s="33">
        <v>1.67</v>
      </c>
      <c r="AB413" s="33">
        <v>1.66</v>
      </c>
      <c r="AC413" s="33">
        <v>1.58</v>
      </c>
      <c r="AD413" s="33">
        <v>1.61</v>
      </c>
      <c r="AE413" s="33">
        <v>1.6141000000000001</v>
      </c>
      <c r="AF413" s="34"/>
      <c r="AG413" s="34"/>
      <c r="AH413" s="34"/>
    </row>
    <row r="414" spans="1:34" ht="14.5" x14ac:dyDescent="0.35">
      <c r="A414" s="8" t="str">
        <f t="shared" si="6"/>
        <v>FertilitätsrateEU27</v>
      </c>
      <c r="B414" s="8">
        <v>414</v>
      </c>
      <c r="C414" s="32" t="s">
        <v>239</v>
      </c>
      <c r="D414" s="32" t="s">
        <v>368</v>
      </c>
      <c r="E414" s="32" t="s">
        <v>82</v>
      </c>
      <c r="F414" s="32" t="s">
        <v>68</v>
      </c>
      <c r="G414" s="32" t="s">
        <v>32</v>
      </c>
      <c r="H414" s="32" t="s">
        <v>370</v>
      </c>
      <c r="I414" s="34"/>
      <c r="J414" s="33">
        <v>1.43</v>
      </c>
      <c r="K414" s="33">
        <v>1.43</v>
      </c>
      <c r="L414" s="33">
        <v>1.44</v>
      </c>
      <c r="M414" s="33">
        <v>1.46</v>
      </c>
      <c r="N414" s="33">
        <v>1.47</v>
      </c>
      <c r="O414" s="33">
        <v>1.5</v>
      </c>
      <c r="P414" s="33">
        <v>1.52</v>
      </c>
      <c r="Q414" s="33">
        <v>1.57</v>
      </c>
      <c r="R414" s="33">
        <v>1.56</v>
      </c>
      <c r="S414" s="33">
        <v>1.57</v>
      </c>
      <c r="T414" s="33">
        <v>1.54</v>
      </c>
      <c r="U414" s="33">
        <v>1.54</v>
      </c>
      <c r="V414" s="33">
        <v>1.51</v>
      </c>
      <c r="W414" s="33">
        <v>1.54</v>
      </c>
      <c r="X414" s="33">
        <v>1.54</v>
      </c>
      <c r="Y414" s="33">
        <v>1.57</v>
      </c>
      <c r="Z414" s="33">
        <v>1.56</v>
      </c>
      <c r="AA414" s="33">
        <v>1.54</v>
      </c>
      <c r="AB414" s="33">
        <v>1.53</v>
      </c>
      <c r="AC414" s="33">
        <v>1.51</v>
      </c>
      <c r="AD414" s="33">
        <v>1.53</v>
      </c>
      <c r="AE414" s="34"/>
      <c r="AF414" s="34"/>
      <c r="AG414" s="34"/>
      <c r="AH414" s="34"/>
    </row>
    <row r="415" spans="1:34" ht="14.5" x14ac:dyDescent="0.35">
      <c r="A415" s="8" t="str">
        <f t="shared" si="6"/>
        <v>FertilitätsrateFinnland</v>
      </c>
      <c r="B415" s="8">
        <v>415</v>
      </c>
      <c r="C415" s="32" t="s">
        <v>239</v>
      </c>
      <c r="D415" s="32" t="s">
        <v>14</v>
      </c>
      <c r="E415" s="32" t="s">
        <v>82</v>
      </c>
      <c r="F415" s="32" t="s">
        <v>68</v>
      </c>
      <c r="G415" s="32" t="s">
        <v>32</v>
      </c>
      <c r="H415" s="32" t="s">
        <v>374</v>
      </c>
      <c r="I415" s="33">
        <v>1.73</v>
      </c>
      <c r="J415" s="33">
        <v>1.73</v>
      </c>
      <c r="K415" s="33">
        <v>1.72</v>
      </c>
      <c r="L415" s="33">
        <v>1.76</v>
      </c>
      <c r="M415" s="33">
        <v>1.8</v>
      </c>
      <c r="N415" s="33">
        <v>1.8</v>
      </c>
      <c r="O415" s="33">
        <v>1.84</v>
      </c>
      <c r="P415" s="33">
        <v>1.83</v>
      </c>
      <c r="Q415" s="33">
        <v>1.85</v>
      </c>
      <c r="R415" s="33">
        <v>1.86</v>
      </c>
      <c r="S415" s="33">
        <v>1.87</v>
      </c>
      <c r="T415" s="33">
        <v>1.83</v>
      </c>
      <c r="U415" s="33">
        <v>1.8</v>
      </c>
      <c r="V415" s="33">
        <v>1.75</v>
      </c>
      <c r="W415" s="33">
        <v>1.71</v>
      </c>
      <c r="X415" s="33">
        <v>1.65</v>
      </c>
      <c r="Y415" s="33">
        <v>1.57</v>
      </c>
      <c r="Z415" s="33">
        <v>1.49</v>
      </c>
      <c r="AA415" s="33">
        <v>1.41</v>
      </c>
      <c r="AB415" s="33">
        <v>1.35</v>
      </c>
      <c r="AC415" s="33">
        <v>1.37</v>
      </c>
      <c r="AD415" s="33">
        <v>1.46</v>
      </c>
      <c r="AE415" s="33">
        <v>1.7398</v>
      </c>
      <c r="AF415" s="34"/>
      <c r="AG415" s="34"/>
      <c r="AH415" s="34"/>
    </row>
    <row r="416" spans="1:34" ht="14.5" x14ac:dyDescent="0.35">
      <c r="A416" s="8" t="str">
        <f t="shared" si="6"/>
        <v>FertilitätsrateFrankreich</v>
      </c>
      <c r="B416" s="8">
        <v>416</v>
      </c>
      <c r="C416" s="32" t="s">
        <v>239</v>
      </c>
      <c r="D416" s="32" t="s">
        <v>0</v>
      </c>
      <c r="E416" s="32" t="s">
        <v>82</v>
      </c>
      <c r="F416" s="32" t="s">
        <v>68</v>
      </c>
      <c r="G416" s="32" t="s">
        <v>32</v>
      </c>
      <c r="H416" s="32" t="s">
        <v>374</v>
      </c>
      <c r="I416" s="33">
        <v>1.89</v>
      </c>
      <c r="J416" s="33">
        <v>1.9</v>
      </c>
      <c r="K416" s="33">
        <v>1.88</v>
      </c>
      <c r="L416" s="33">
        <v>1.89</v>
      </c>
      <c r="M416" s="33">
        <v>1.92</v>
      </c>
      <c r="N416" s="33">
        <v>1.94</v>
      </c>
      <c r="O416" s="33">
        <v>2</v>
      </c>
      <c r="P416" s="33">
        <v>1.98</v>
      </c>
      <c r="Q416" s="33">
        <v>2.0099999999999998</v>
      </c>
      <c r="R416" s="33">
        <v>2</v>
      </c>
      <c r="S416" s="33">
        <v>2.0299999999999998</v>
      </c>
      <c r="T416" s="33">
        <v>2.0099999999999998</v>
      </c>
      <c r="U416" s="33">
        <v>2.0099999999999998</v>
      </c>
      <c r="V416" s="33">
        <v>1.99</v>
      </c>
      <c r="W416" s="33">
        <v>2</v>
      </c>
      <c r="X416" s="33">
        <v>1.96</v>
      </c>
      <c r="Y416" s="33">
        <v>1.92</v>
      </c>
      <c r="Z416" s="33">
        <v>1.89</v>
      </c>
      <c r="AA416" s="33">
        <v>1.87</v>
      </c>
      <c r="AB416" s="33">
        <v>1.86</v>
      </c>
      <c r="AC416" s="33">
        <v>1.83</v>
      </c>
      <c r="AD416" s="33">
        <v>1.84</v>
      </c>
      <c r="AE416" s="33">
        <v>2.0341</v>
      </c>
      <c r="AF416" s="34"/>
      <c r="AG416" s="34"/>
      <c r="AH416" s="34"/>
    </row>
    <row r="417" spans="1:34" ht="14.5" x14ac:dyDescent="0.35">
      <c r="A417" s="8" t="str">
        <f t="shared" si="6"/>
        <v>FertilitätsrateGriechenland</v>
      </c>
      <c r="B417" s="8">
        <v>417</v>
      </c>
      <c r="C417" s="32" t="s">
        <v>239</v>
      </c>
      <c r="D417" s="32" t="s">
        <v>6</v>
      </c>
      <c r="E417" s="32" t="s">
        <v>82</v>
      </c>
      <c r="F417" s="32" t="s">
        <v>68</v>
      </c>
      <c r="G417" s="32" t="s">
        <v>32</v>
      </c>
      <c r="H417" s="32" t="s">
        <v>374</v>
      </c>
      <c r="I417" s="33">
        <v>1.25</v>
      </c>
      <c r="J417" s="33">
        <v>1.25</v>
      </c>
      <c r="K417" s="33">
        <v>1.28</v>
      </c>
      <c r="L417" s="33">
        <v>1.29</v>
      </c>
      <c r="M417" s="33">
        <v>1.31</v>
      </c>
      <c r="N417" s="33">
        <v>1.34</v>
      </c>
      <c r="O417" s="33">
        <v>1.4</v>
      </c>
      <c r="P417" s="33">
        <v>1.41</v>
      </c>
      <c r="Q417" s="33">
        <v>1.5</v>
      </c>
      <c r="R417" s="33">
        <v>1.5</v>
      </c>
      <c r="S417" s="33">
        <v>1.48</v>
      </c>
      <c r="T417" s="33">
        <v>1.4</v>
      </c>
      <c r="U417" s="33">
        <v>1.34</v>
      </c>
      <c r="V417" s="33">
        <v>1.29</v>
      </c>
      <c r="W417" s="33">
        <v>1.3</v>
      </c>
      <c r="X417" s="33">
        <v>1.33</v>
      </c>
      <c r="Y417" s="33">
        <v>1.38</v>
      </c>
      <c r="Z417" s="33">
        <v>1.35</v>
      </c>
      <c r="AA417" s="33">
        <v>1.35</v>
      </c>
      <c r="AB417" s="33">
        <v>1.34</v>
      </c>
      <c r="AC417" s="33">
        <v>1.39</v>
      </c>
      <c r="AD417" s="33">
        <v>1.43</v>
      </c>
      <c r="AE417" s="33">
        <v>1.3951</v>
      </c>
      <c r="AF417" s="34"/>
      <c r="AG417" s="34"/>
      <c r="AH417" s="34"/>
    </row>
    <row r="418" spans="1:34" ht="14.5" x14ac:dyDescent="0.35">
      <c r="A418" s="8" t="str">
        <f t="shared" si="6"/>
        <v>FertilitätsrateIrland</v>
      </c>
      <c r="B418" s="8">
        <v>418</v>
      </c>
      <c r="C418" s="32" t="s">
        <v>239</v>
      </c>
      <c r="D418" s="32" t="s">
        <v>4</v>
      </c>
      <c r="E418" s="32" t="s">
        <v>82</v>
      </c>
      <c r="F418" s="32" t="s">
        <v>68</v>
      </c>
      <c r="G418" s="32" t="s">
        <v>32</v>
      </c>
      <c r="H418" s="32" t="s">
        <v>374</v>
      </c>
      <c r="I418" s="33">
        <v>1.89</v>
      </c>
      <c r="J418" s="33">
        <v>1.94</v>
      </c>
      <c r="K418" s="33">
        <v>1.97</v>
      </c>
      <c r="L418" s="33">
        <v>1.96</v>
      </c>
      <c r="M418" s="33">
        <v>1.93</v>
      </c>
      <c r="N418" s="33">
        <v>1.86</v>
      </c>
      <c r="O418" s="33">
        <v>1.91</v>
      </c>
      <c r="P418" s="33">
        <v>2.0099999999999998</v>
      </c>
      <c r="Q418" s="33">
        <v>2.06</v>
      </c>
      <c r="R418" s="33">
        <v>2.06</v>
      </c>
      <c r="S418" s="33">
        <v>2.0499999999999998</v>
      </c>
      <c r="T418" s="33">
        <v>2.0299999999999998</v>
      </c>
      <c r="U418" s="33">
        <v>1.98</v>
      </c>
      <c r="V418" s="33">
        <v>1.93</v>
      </c>
      <c r="W418" s="33">
        <v>1.89</v>
      </c>
      <c r="X418" s="33">
        <v>1.85</v>
      </c>
      <c r="Y418" s="33">
        <v>1.81</v>
      </c>
      <c r="Z418" s="33">
        <v>1.77</v>
      </c>
      <c r="AA418" s="33">
        <v>1.75</v>
      </c>
      <c r="AB418" s="33">
        <v>1.71</v>
      </c>
      <c r="AC418" s="33">
        <v>1.63</v>
      </c>
      <c r="AD418" s="33">
        <v>1.78</v>
      </c>
      <c r="AE418" s="33">
        <v>1.9185000000000001</v>
      </c>
      <c r="AF418" s="34"/>
      <c r="AG418" s="34"/>
      <c r="AH418" s="34"/>
    </row>
    <row r="419" spans="1:34" ht="14.5" x14ac:dyDescent="0.35">
      <c r="A419" s="8" t="str">
        <f t="shared" si="6"/>
        <v>FertilitätsrateItalien</v>
      </c>
      <c r="B419" s="8">
        <v>419</v>
      </c>
      <c r="C419" s="32" t="s">
        <v>239</v>
      </c>
      <c r="D419" s="32" t="s">
        <v>3</v>
      </c>
      <c r="E419" s="32" t="s">
        <v>82</v>
      </c>
      <c r="F419" s="32" t="s">
        <v>68</v>
      </c>
      <c r="G419" s="32" t="s">
        <v>32</v>
      </c>
      <c r="H419" s="32" t="s">
        <v>374</v>
      </c>
      <c r="I419" s="33">
        <v>1.26</v>
      </c>
      <c r="J419" s="33">
        <v>1.25</v>
      </c>
      <c r="K419" s="33">
        <v>1.27</v>
      </c>
      <c r="L419" s="33">
        <v>1.29</v>
      </c>
      <c r="M419" s="33">
        <v>1.34</v>
      </c>
      <c r="N419" s="33">
        <v>1.34</v>
      </c>
      <c r="O419" s="33">
        <v>1.37</v>
      </c>
      <c r="P419" s="33">
        <v>1.4</v>
      </c>
      <c r="Q419" s="33">
        <v>1.45</v>
      </c>
      <c r="R419" s="33">
        <v>1.45</v>
      </c>
      <c r="S419" s="33">
        <v>1.46</v>
      </c>
      <c r="T419" s="33">
        <v>1.44</v>
      </c>
      <c r="U419" s="33">
        <v>1.43</v>
      </c>
      <c r="V419" s="33">
        <v>1.39</v>
      </c>
      <c r="W419" s="33">
        <v>1.37</v>
      </c>
      <c r="X419" s="33">
        <v>1.35</v>
      </c>
      <c r="Y419" s="33">
        <v>1.34</v>
      </c>
      <c r="Z419" s="33">
        <v>1.32</v>
      </c>
      <c r="AA419" s="33">
        <v>1.29</v>
      </c>
      <c r="AB419" s="33">
        <v>1.27</v>
      </c>
      <c r="AC419" s="33">
        <v>1.24</v>
      </c>
      <c r="AD419" s="33">
        <v>1.25</v>
      </c>
      <c r="AE419" s="33">
        <v>1.2217</v>
      </c>
      <c r="AF419" s="34"/>
      <c r="AG419" s="34"/>
      <c r="AH419" s="34"/>
    </row>
    <row r="420" spans="1:34" ht="14.5" x14ac:dyDescent="0.35">
      <c r="A420" s="8" t="str">
        <f t="shared" si="6"/>
        <v>FertilitätsrateKroatien</v>
      </c>
      <c r="B420" s="8">
        <v>420</v>
      </c>
      <c r="C420" s="32" t="s">
        <v>239</v>
      </c>
      <c r="D420" s="32" t="s">
        <v>27</v>
      </c>
      <c r="E420" s="32" t="s">
        <v>82</v>
      </c>
      <c r="F420" s="32" t="s">
        <v>68</v>
      </c>
      <c r="G420" s="32" t="s">
        <v>32</v>
      </c>
      <c r="H420" s="32" t="s">
        <v>374</v>
      </c>
      <c r="I420" s="33">
        <v>1.4683999999999999</v>
      </c>
      <c r="J420" s="33">
        <v>1.46</v>
      </c>
      <c r="K420" s="33">
        <v>1.42</v>
      </c>
      <c r="L420" s="33">
        <v>1.41</v>
      </c>
      <c r="M420" s="33">
        <v>1.43</v>
      </c>
      <c r="N420" s="33">
        <v>1.5</v>
      </c>
      <c r="O420" s="33">
        <v>1.47</v>
      </c>
      <c r="P420" s="33">
        <v>1.48</v>
      </c>
      <c r="Q420" s="33">
        <v>1.55</v>
      </c>
      <c r="R420" s="33">
        <v>1.58</v>
      </c>
      <c r="S420" s="33">
        <v>1.55</v>
      </c>
      <c r="T420" s="33">
        <v>1.48</v>
      </c>
      <c r="U420" s="33">
        <v>1.51</v>
      </c>
      <c r="V420" s="33">
        <v>1.46</v>
      </c>
      <c r="W420" s="33">
        <v>1.46</v>
      </c>
      <c r="X420" s="33">
        <v>1.4</v>
      </c>
      <c r="Y420" s="33">
        <v>1.42</v>
      </c>
      <c r="Z420" s="33">
        <v>1.42</v>
      </c>
      <c r="AA420" s="33">
        <v>1.47</v>
      </c>
      <c r="AB420" s="33">
        <v>1.47</v>
      </c>
      <c r="AC420" s="33">
        <v>1.48</v>
      </c>
      <c r="AD420" s="33">
        <v>1.58</v>
      </c>
      <c r="AE420" s="33">
        <v>1.4462999999999999</v>
      </c>
      <c r="AF420" s="34"/>
      <c r="AG420" s="34"/>
      <c r="AH420" s="34"/>
    </row>
    <row r="421" spans="1:34" ht="14.5" x14ac:dyDescent="0.35">
      <c r="A421" s="8" t="str">
        <f t="shared" ref="A421:A428" si="7">C421&amp;D421</f>
        <v>FertilitätsrateLettland</v>
      </c>
      <c r="B421" s="8">
        <v>421</v>
      </c>
      <c r="C421" s="32" t="s">
        <v>239</v>
      </c>
      <c r="D421" s="32" t="s">
        <v>19</v>
      </c>
      <c r="E421" s="32" t="s">
        <v>82</v>
      </c>
      <c r="F421" s="32" t="s">
        <v>68</v>
      </c>
      <c r="G421" s="32" t="s">
        <v>32</v>
      </c>
      <c r="H421" s="32" t="s">
        <v>374</v>
      </c>
      <c r="I421" s="33">
        <v>1.25</v>
      </c>
      <c r="J421" s="33">
        <v>1.22</v>
      </c>
      <c r="K421" s="33">
        <v>1.26</v>
      </c>
      <c r="L421" s="33">
        <v>1.32</v>
      </c>
      <c r="M421" s="33">
        <v>1.29</v>
      </c>
      <c r="N421" s="33">
        <v>1.39</v>
      </c>
      <c r="O421" s="33">
        <v>1.46</v>
      </c>
      <c r="P421" s="33">
        <v>1.54</v>
      </c>
      <c r="Q421" s="33">
        <v>1.58</v>
      </c>
      <c r="R421" s="33">
        <v>1.46</v>
      </c>
      <c r="S421" s="33">
        <v>1.36</v>
      </c>
      <c r="T421" s="33">
        <v>1.33</v>
      </c>
      <c r="U421" s="33">
        <v>1.44</v>
      </c>
      <c r="V421" s="33">
        <v>1.52</v>
      </c>
      <c r="W421" s="33">
        <v>1.65</v>
      </c>
      <c r="X421" s="33">
        <v>1.7</v>
      </c>
      <c r="Y421" s="33">
        <v>1.74</v>
      </c>
      <c r="Z421" s="33">
        <v>1.69</v>
      </c>
      <c r="AA421" s="33">
        <v>1.6</v>
      </c>
      <c r="AB421" s="33">
        <v>1.61</v>
      </c>
      <c r="AC421" s="33">
        <v>1.55</v>
      </c>
      <c r="AD421" s="33">
        <v>1.57</v>
      </c>
      <c r="AE421" s="33">
        <v>1.5423</v>
      </c>
      <c r="AF421" s="34"/>
      <c r="AG421" s="34"/>
      <c r="AH421" s="34"/>
    </row>
    <row r="422" spans="1:34" ht="14.5" x14ac:dyDescent="0.35">
      <c r="A422" s="8" t="str">
        <f t="shared" si="7"/>
        <v>FertilitätsrateLitauen</v>
      </c>
      <c r="B422" s="8">
        <v>422</v>
      </c>
      <c r="C422" s="32" t="s">
        <v>239</v>
      </c>
      <c r="D422" s="32" t="s">
        <v>20</v>
      </c>
      <c r="E422" s="32" t="s">
        <v>82</v>
      </c>
      <c r="F422" s="32" t="s">
        <v>68</v>
      </c>
      <c r="G422" s="32" t="s">
        <v>32</v>
      </c>
      <c r="H422" s="32" t="s">
        <v>374</v>
      </c>
      <c r="I422" s="33">
        <v>1.39</v>
      </c>
      <c r="J422" s="33">
        <v>1.29</v>
      </c>
      <c r="K422" s="33">
        <v>1.23</v>
      </c>
      <c r="L422" s="33">
        <v>1.26</v>
      </c>
      <c r="M422" s="33">
        <v>1.27</v>
      </c>
      <c r="N422" s="33">
        <v>1.29</v>
      </c>
      <c r="O422" s="33">
        <v>1.33</v>
      </c>
      <c r="P422" s="33">
        <v>1.36</v>
      </c>
      <c r="Q422" s="33">
        <v>1.45</v>
      </c>
      <c r="R422" s="33">
        <v>1.5</v>
      </c>
      <c r="S422" s="33">
        <v>1.5</v>
      </c>
      <c r="T422" s="33">
        <v>1.55</v>
      </c>
      <c r="U422" s="33">
        <v>1.6</v>
      </c>
      <c r="V422" s="33">
        <v>1.59</v>
      </c>
      <c r="W422" s="33">
        <v>1.63</v>
      </c>
      <c r="X422" s="33">
        <v>1.7</v>
      </c>
      <c r="Y422" s="33">
        <v>1.69</v>
      </c>
      <c r="Z422" s="33">
        <v>1.63</v>
      </c>
      <c r="AA422" s="33">
        <v>1.63</v>
      </c>
      <c r="AB422" s="33">
        <v>1.61</v>
      </c>
      <c r="AC422" s="33">
        <v>1.48</v>
      </c>
      <c r="AD422" s="33">
        <v>1.36</v>
      </c>
      <c r="AE422" s="33">
        <v>1.6093</v>
      </c>
      <c r="AF422" s="34"/>
      <c r="AG422" s="34"/>
      <c r="AH422" s="34"/>
    </row>
    <row r="423" spans="1:34" ht="14.5" x14ac:dyDescent="0.35">
      <c r="A423" s="8" t="str">
        <f t="shared" si="7"/>
        <v>FertilitätsrateLuxemburg</v>
      </c>
      <c r="B423" s="8">
        <v>423</v>
      </c>
      <c r="C423" s="32" t="s">
        <v>239</v>
      </c>
      <c r="D423" s="32" t="s">
        <v>10</v>
      </c>
      <c r="E423" s="32" t="s">
        <v>82</v>
      </c>
      <c r="F423" s="32" t="s">
        <v>68</v>
      </c>
      <c r="G423" s="32" t="s">
        <v>32</v>
      </c>
      <c r="H423" s="32" t="s">
        <v>374</v>
      </c>
      <c r="I423" s="33">
        <v>1.76</v>
      </c>
      <c r="J423" s="33">
        <v>1.66</v>
      </c>
      <c r="K423" s="33">
        <v>1.63</v>
      </c>
      <c r="L423" s="33">
        <v>1.62</v>
      </c>
      <c r="M423" s="33">
        <v>1.66</v>
      </c>
      <c r="N423" s="33">
        <v>1.63</v>
      </c>
      <c r="O423" s="33">
        <v>1.65</v>
      </c>
      <c r="P423" s="33">
        <v>1.61</v>
      </c>
      <c r="Q423" s="33">
        <v>1.61</v>
      </c>
      <c r="R423" s="33">
        <v>1.59</v>
      </c>
      <c r="S423" s="33">
        <v>1.63</v>
      </c>
      <c r="T423" s="33">
        <v>1.52</v>
      </c>
      <c r="U423" s="33">
        <v>1.57</v>
      </c>
      <c r="V423" s="33">
        <v>1.55</v>
      </c>
      <c r="W423" s="33">
        <v>1.5</v>
      </c>
      <c r="X423" s="33">
        <v>1.47</v>
      </c>
      <c r="Y423" s="33">
        <v>1.41</v>
      </c>
      <c r="Z423" s="33">
        <v>1.39</v>
      </c>
      <c r="AA423" s="33">
        <v>1.38</v>
      </c>
      <c r="AB423" s="33">
        <v>1.34</v>
      </c>
      <c r="AC423" s="33">
        <v>1.36</v>
      </c>
      <c r="AD423" s="33">
        <v>1.38</v>
      </c>
      <c r="AE423" s="33">
        <v>1.6291</v>
      </c>
      <c r="AF423" s="34"/>
      <c r="AG423" s="34"/>
      <c r="AH423" s="34"/>
    </row>
    <row r="424" spans="1:34" ht="14.5" x14ac:dyDescent="0.35">
      <c r="A424" s="8" t="str">
        <f t="shared" si="7"/>
        <v>FertilitätsrateMalta</v>
      </c>
      <c r="B424" s="8">
        <v>424</v>
      </c>
      <c r="C424" s="32" t="s">
        <v>239</v>
      </c>
      <c r="D424" s="32" t="s">
        <v>16</v>
      </c>
      <c r="E424" s="32" t="s">
        <v>82</v>
      </c>
      <c r="F424" s="32" t="s">
        <v>68</v>
      </c>
      <c r="G424" s="32" t="s">
        <v>32</v>
      </c>
      <c r="H424" s="32" t="s">
        <v>374</v>
      </c>
      <c r="I424" s="33">
        <v>1.68</v>
      </c>
      <c r="J424" s="33">
        <v>1.48</v>
      </c>
      <c r="K424" s="33">
        <v>1.45</v>
      </c>
      <c r="L424" s="33">
        <v>1.48</v>
      </c>
      <c r="M424" s="33">
        <v>1.4</v>
      </c>
      <c r="N424" s="33">
        <v>1.38</v>
      </c>
      <c r="O424" s="33">
        <v>1.36</v>
      </c>
      <c r="P424" s="33">
        <v>1.35</v>
      </c>
      <c r="Q424" s="33">
        <v>1.43</v>
      </c>
      <c r="R424" s="33">
        <v>1.42</v>
      </c>
      <c r="S424" s="33">
        <v>1.36</v>
      </c>
      <c r="T424" s="33">
        <v>1.45</v>
      </c>
      <c r="U424" s="33">
        <v>1.42</v>
      </c>
      <c r="V424" s="33">
        <v>1.36</v>
      </c>
      <c r="W424" s="33">
        <v>1.38</v>
      </c>
      <c r="X424" s="33">
        <v>1.37</v>
      </c>
      <c r="Y424" s="33">
        <v>1.37</v>
      </c>
      <c r="Z424" s="33">
        <v>1.26</v>
      </c>
      <c r="AA424" s="33">
        <v>1.23</v>
      </c>
      <c r="AB424" s="33">
        <v>1.1399999999999999</v>
      </c>
      <c r="AC424" s="33">
        <v>1.1299999999999999</v>
      </c>
      <c r="AD424" s="33">
        <v>1.1299999999999999</v>
      </c>
      <c r="AE424" s="33">
        <v>1.5026999999999999</v>
      </c>
      <c r="AF424" s="34"/>
      <c r="AG424" s="34"/>
      <c r="AH424" s="34"/>
    </row>
    <row r="425" spans="1:34" ht="14.5" x14ac:dyDescent="0.35">
      <c r="A425" s="8" t="str">
        <f t="shared" si="7"/>
        <v>FertilitätsrateNiederlande</v>
      </c>
      <c r="B425" s="8">
        <v>425</v>
      </c>
      <c r="C425" s="32" t="s">
        <v>239</v>
      </c>
      <c r="D425" s="32" t="s">
        <v>1</v>
      </c>
      <c r="E425" s="32" t="s">
        <v>82</v>
      </c>
      <c r="F425" s="32" t="s">
        <v>68</v>
      </c>
      <c r="G425" s="32" t="s">
        <v>32</v>
      </c>
      <c r="H425" s="32" t="s">
        <v>374</v>
      </c>
      <c r="I425" s="33">
        <v>1.72</v>
      </c>
      <c r="J425" s="33">
        <v>1.71</v>
      </c>
      <c r="K425" s="33">
        <v>1.73</v>
      </c>
      <c r="L425" s="33">
        <v>1.75</v>
      </c>
      <c r="M425" s="33">
        <v>1.72</v>
      </c>
      <c r="N425" s="33">
        <v>1.71</v>
      </c>
      <c r="O425" s="33">
        <v>1.72</v>
      </c>
      <c r="P425" s="33">
        <v>1.72</v>
      </c>
      <c r="Q425" s="33">
        <v>1.77</v>
      </c>
      <c r="R425" s="33">
        <v>1.79</v>
      </c>
      <c r="S425" s="33">
        <v>1.79</v>
      </c>
      <c r="T425" s="33">
        <v>1.76</v>
      </c>
      <c r="U425" s="33">
        <v>1.72</v>
      </c>
      <c r="V425" s="33">
        <v>1.68</v>
      </c>
      <c r="W425" s="33">
        <v>1.71</v>
      </c>
      <c r="X425" s="33">
        <v>1.66</v>
      </c>
      <c r="Y425" s="33">
        <v>1.66</v>
      </c>
      <c r="Z425" s="33">
        <v>1.62</v>
      </c>
      <c r="AA425" s="33">
        <v>1.59</v>
      </c>
      <c r="AB425" s="33">
        <v>1.57</v>
      </c>
      <c r="AC425" s="33">
        <v>1.54</v>
      </c>
      <c r="AD425" s="33">
        <v>1.62</v>
      </c>
      <c r="AE425" s="33">
        <v>1.7757000000000001</v>
      </c>
      <c r="AF425" s="34"/>
      <c r="AG425" s="34"/>
      <c r="AH425" s="34"/>
    </row>
    <row r="426" spans="1:34" ht="14.5" x14ac:dyDescent="0.35">
      <c r="A426" s="8" t="str">
        <f t="shared" si="7"/>
        <v>FertilitätsrateÖsterreich</v>
      </c>
      <c r="B426" s="8">
        <v>426</v>
      </c>
      <c r="C426" s="32" t="s">
        <v>239</v>
      </c>
      <c r="D426" s="32" t="s">
        <v>56</v>
      </c>
      <c r="E426" s="32" t="s">
        <v>82</v>
      </c>
      <c r="F426" s="32" t="s">
        <v>68</v>
      </c>
      <c r="G426" s="32" t="s">
        <v>32</v>
      </c>
      <c r="H426" s="32" t="s">
        <v>374</v>
      </c>
      <c r="I426" s="33">
        <v>1.36</v>
      </c>
      <c r="J426" s="33">
        <v>1.33</v>
      </c>
      <c r="K426" s="33">
        <v>1.39</v>
      </c>
      <c r="L426" s="33">
        <v>1.38</v>
      </c>
      <c r="M426" s="33">
        <v>1.42</v>
      </c>
      <c r="N426" s="33">
        <v>1.41</v>
      </c>
      <c r="O426" s="33">
        <v>1.41</v>
      </c>
      <c r="P426" s="33">
        <v>1.38</v>
      </c>
      <c r="Q426" s="33">
        <v>1.42</v>
      </c>
      <c r="R426" s="33">
        <v>1.39</v>
      </c>
      <c r="S426" s="33">
        <v>1.44</v>
      </c>
      <c r="T426" s="33">
        <v>1.43</v>
      </c>
      <c r="U426" s="33">
        <v>1.44</v>
      </c>
      <c r="V426" s="33">
        <v>1.44</v>
      </c>
      <c r="W426" s="33">
        <v>1.46</v>
      </c>
      <c r="X426" s="33">
        <v>1.49</v>
      </c>
      <c r="Y426" s="33">
        <v>1.53</v>
      </c>
      <c r="Z426" s="33">
        <v>1.52</v>
      </c>
      <c r="AA426" s="33">
        <v>1.47</v>
      </c>
      <c r="AB426" s="33">
        <v>1.46</v>
      </c>
      <c r="AC426" s="33">
        <v>1.44</v>
      </c>
      <c r="AD426" s="33">
        <v>1.48</v>
      </c>
      <c r="AE426" s="33">
        <v>1.5066999999999999</v>
      </c>
      <c r="AF426" s="34"/>
      <c r="AG426" s="34"/>
      <c r="AH426" s="34"/>
    </row>
    <row r="427" spans="1:34" ht="14.5" x14ac:dyDescent="0.35">
      <c r="A427" s="8" t="str">
        <f t="shared" si="7"/>
        <v>FertilitätsratePolen</v>
      </c>
      <c r="B427" s="8">
        <v>427</v>
      </c>
      <c r="C427" s="32" t="s">
        <v>239</v>
      </c>
      <c r="D427" s="32" t="s">
        <v>21</v>
      </c>
      <c r="E427" s="32" t="s">
        <v>82</v>
      </c>
      <c r="F427" s="32" t="s">
        <v>68</v>
      </c>
      <c r="G427" s="32" t="s">
        <v>32</v>
      </c>
      <c r="H427" s="32" t="s">
        <v>374</v>
      </c>
      <c r="I427" s="33">
        <v>1.37</v>
      </c>
      <c r="J427" s="33">
        <v>1.31</v>
      </c>
      <c r="K427" s="33">
        <v>1.25</v>
      </c>
      <c r="L427" s="33">
        <v>1.22</v>
      </c>
      <c r="M427" s="33">
        <v>1.23</v>
      </c>
      <c r="N427" s="33">
        <v>1.24</v>
      </c>
      <c r="O427" s="33">
        <v>1.27</v>
      </c>
      <c r="P427" s="33">
        <v>1.31</v>
      </c>
      <c r="Q427" s="33">
        <v>1.39</v>
      </c>
      <c r="R427" s="33">
        <v>1.4</v>
      </c>
      <c r="S427" s="33">
        <v>1.41</v>
      </c>
      <c r="T427" s="33">
        <v>1.33</v>
      </c>
      <c r="U427" s="33">
        <v>1.33</v>
      </c>
      <c r="V427" s="33">
        <v>1.29</v>
      </c>
      <c r="W427" s="33">
        <v>1.32</v>
      </c>
      <c r="X427" s="33">
        <v>1.32</v>
      </c>
      <c r="Y427" s="33">
        <v>1.39</v>
      </c>
      <c r="Z427" s="33">
        <v>1.48</v>
      </c>
      <c r="AA427" s="33">
        <v>1.46</v>
      </c>
      <c r="AB427" s="33">
        <v>1.44</v>
      </c>
      <c r="AC427" s="33">
        <v>1.39</v>
      </c>
      <c r="AD427" s="33">
        <v>1.33</v>
      </c>
      <c r="AE427" s="33">
        <v>1.4015</v>
      </c>
      <c r="AF427" s="34"/>
      <c r="AG427" s="34"/>
      <c r="AH427" s="34"/>
    </row>
    <row r="428" spans="1:34" ht="14.5" x14ac:dyDescent="0.35">
      <c r="A428" s="8" t="str">
        <f t="shared" si="7"/>
        <v>FertilitätsratePortugal</v>
      </c>
      <c r="B428" s="8">
        <v>428</v>
      </c>
      <c r="C428" s="32" t="s">
        <v>239</v>
      </c>
      <c r="D428" s="32" t="s">
        <v>7</v>
      </c>
      <c r="E428" s="32" t="s">
        <v>82</v>
      </c>
      <c r="F428" s="32" t="s">
        <v>68</v>
      </c>
      <c r="G428" s="32" t="s">
        <v>32</v>
      </c>
      <c r="H428" s="32" t="s">
        <v>374</v>
      </c>
      <c r="I428" s="33">
        <v>1.55</v>
      </c>
      <c r="J428" s="33">
        <v>1.45</v>
      </c>
      <c r="K428" s="33">
        <v>1.46</v>
      </c>
      <c r="L428" s="33">
        <v>1.44</v>
      </c>
      <c r="M428" s="33">
        <v>1.4</v>
      </c>
      <c r="N428" s="33">
        <v>1.41</v>
      </c>
      <c r="O428" s="33">
        <v>1.37</v>
      </c>
      <c r="P428" s="33">
        <v>1.35</v>
      </c>
      <c r="Q428" s="33">
        <v>1.39</v>
      </c>
      <c r="R428" s="33">
        <v>1.34</v>
      </c>
      <c r="S428" s="33">
        <v>1.39</v>
      </c>
      <c r="T428" s="33">
        <v>1.35</v>
      </c>
      <c r="U428" s="33">
        <v>1.28</v>
      </c>
      <c r="V428" s="33">
        <v>1.21</v>
      </c>
      <c r="W428" s="33">
        <v>1.23</v>
      </c>
      <c r="X428" s="33">
        <v>1.31</v>
      </c>
      <c r="Y428" s="33">
        <v>1.36</v>
      </c>
      <c r="Z428" s="33">
        <v>1.38</v>
      </c>
      <c r="AA428" s="33">
        <v>1.42</v>
      </c>
      <c r="AB428" s="33">
        <v>1.43</v>
      </c>
      <c r="AC428" s="33">
        <v>1.41</v>
      </c>
      <c r="AD428" s="33">
        <v>1.35</v>
      </c>
      <c r="AE428" s="33">
        <v>1.4257</v>
      </c>
      <c r="AF428" s="34"/>
      <c r="AG428" s="34"/>
      <c r="AH428" s="34"/>
    </row>
    <row r="429" spans="1:34" ht="14.5" x14ac:dyDescent="0.35">
      <c r="A429" s="8" t="str">
        <f t="shared" ref="A429:A456" si="8">C429&amp;D429</f>
        <v>FertilitätsrateRumänien</v>
      </c>
      <c r="B429" s="8">
        <v>429</v>
      </c>
      <c r="C429" s="32" t="s">
        <v>239</v>
      </c>
      <c r="D429" s="32" t="s">
        <v>100</v>
      </c>
      <c r="E429" s="32" t="s">
        <v>82</v>
      </c>
      <c r="F429" s="32" t="s">
        <v>68</v>
      </c>
      <c r="G429" s="32" t="s">
        <v>32</v>
      </c>
      <c r="H429" s="32" t="s">
        <v>374</v>
      </c>
      <c r="I429" s="33">
        <v>1.31</v>
      </c>
      <c r="J429" s="33">
        <v>1.27</v>
      </c>
      <c r="K429" s="33">
        <v>1.27</v>
      </c>
      <c r="L429" s="33">
        <v>1.3</v>
      </c>
      <c r="M429" s="33">
        <v>1.33</v>
      </c>
      <c r="N429" s="33">
        <v>1.4</v>
      </c>
      <c r="O429" s="33">
        <v>1.42</v>
      </c>
      <c r="P429" s="33">
        <v>1.45</v>
      </c>
      <c r="Q429" s="33">
        <v>1.6</v>
      </c>
      <c r="R429" s="33">
        <v>1.66</v>
      </c>
      <c r="S429" s="33">
        <v>1.59</v>
      </c>
      <c r="T429" s="33">
        <v>1.47</v>
      </c>
      <c r="U429" s="33">
        <v>1.52</v>
      </c>
      <c r="V429" s="33">
        <v>1.46</v>
      </c>
      <c r="W429" s="33">
        <v>1.56</v>
      </c>
      <c r="X429" s="33">
        <v>1.62</v>
      </c>
      <c r="Y429" s="33">
        <v>1.69</v>
      </c>
      <c r="Z429" s="33">
        <v>1.78</v>
      </c>
      <c r="AA429" s="33">
        <v>1.76</v>
      </c>
      <c r="AB429" s="33">
        <v>1.77</v>
      </c>
      <c r="AC429" s="33">
        <v>1.8</v>
      </c>
      <c r="AD429" s="33">
        <v>1.81</v>
      </c>
      <c r="AE429" s="33">
        <v>1.6296999999999999</v>
      </c>
      <c r="AF429" s="34"/>
      <c r="AG429" s="34"/>
      <c r="AH429" s="34"/>
    </row>
    <row r="430" spans="1:34" ht="14.5" x14ac:dyDescent="0.35">
      <c r="A430" s="8" t="str">
        <f t="shared" si="8"/>
        <v>FertilitätsrateSchweden</v>
      </c>
      <c r="B430" s="8">
        <v>430</v>
      </c>
      <c r="C430" s="32" t="s">
        <v>239</v>
      </c>
      <c r="D430" s="32" t="s">
        <v>13</v>
      </c>
      <c r="E430" s="32" t="s">
        <v>82</v>
      </c>
      <c r="F430" s="32" t="s">
        <v>68</v>
      </c>
      <c r="G430" s="32" t="s">
        <v>32</v>
      </c>
      <c r="H430" s="32" t="s">
        <v>374</v>
      </c>
      <c r="I430" s="33">
        <v>1.54</v>
      </c>
      <c r="J430" s="33">
        <v>1.57</v>
      </c>
      <c r="K430" s="33">
        <v>1.65</v>
      </c>
      <c r="L430" s="33">
        <v>1.71</v>
      </c>
      <c r="M430" s="33">
        <v>1.75</v>
      </c>
      <c r="N430" s="33">
        <v>1.77</v>
      </c>
      <c r="O430" s="33">
        <v>1.85</v>
      </c>
      <c r="P430" s="33">
        <v>1.88</v>
      </c>
      <c r="Q430" s="33">
        <v>1.91</v>
      </c>
      <c r="R430" s="33">
        <v>1.94</v>
      </c>
      <c r="S430" s="33">
        <v>1.98</v>
      </c>
      <c r="T430" s="33">
        <v>1.9</v>
      </c>
      <c r="U430" s="33">
        <v>1.91</v>
      </c>
      <c r="V430" s="33">
        <v>1.89</v>
      </c>
      <c r="W430" s="33">
        <v>1.88</v>
      </c>
      <c r="X430" s="33">
        <v>1.85</v>
      </c>
      <c r="Y430" s="33">
        <v>1.85</v>
      </c>
      <c r="Z430" s="33">
        <v>1.78</v>
      </c>
      <c r="AA430" s="33">
        <v>1.76</v>
      </c>
      <c r="AB430" s="33">
        <v>1.71</v>
      </c>
      <c r="AC430" s="33">
        <v>1.67</v>
      </c>
      <c r="AD430" s="33">
        <v>1.67</v>
      </c>
      <c r="AE430" s="33">
        <v>1.6666000000000001</v>
      </c>
      <c r="AF430" s="34"/>
      <c r="AG430" s="34"/>
      <c r="AH430" s="34"/>
    </row>
    <row r="431" spans="1:34" ht="14.5" x14ac:dyDescent="0.35">
      <c r="A431" s="8" t="str">
        <f t="shared" si="8"/>
        <v>FertilitätsrateSlowakei</v>
      </c>
      <c r="B431" s="8">
        <v>431</v>
      </c>
      <c r="C431" s="32" t="s">
        <v>239</v>
      </c>
      <c r="D431" s="32" t="s">
        <v>23</v>
      </c>
      <c r="E431" s="32" t="s">
        <v>82</v>
      </c>
      <c r="F431" s="32" t="s">
        <v>68</v>
      </c>
      <c r="G431" s="32" t="s">
        <v>32</v>
      </c>
      <c r="H431" s="32" t="s">
        <v>374</v>
      </c>
      <c r="I431" s="33">
        <v>1.3</v>
      </c>
      <c r="J431" s="33">
        <v>1.2</v>
      </c>
      <c r="K431" s="33">
        <v>1.19</v>
      </c>
      <c r="L431" s="33">
        <v>1.2</v>
      </c>
      <c r="M431" s="33">
        <v>1.25</v>
      </c>
      <c r="N431" s="33">
        <v>1.27</v>
      </c>
      <c r="O431" s="33">
        <v>1.25</v>
      </c>
      <c r="P431" s="33">
        <v>1.27</v>
      </c>
      <c r="Q431" s="33">
        <v>1.34</v>
      </c>
      <c r="R431" s="33">
        <v>1.44</v>
      </c>
      <c r="S431" s="33">
        <v>1.43</v>
      </c>
      <c r="T431" s="33">
        <v>1.45</v>
      </c>
      <c r="U431" s="33">
        <v>1.34</v>
      </c>
      <c r="V431" s="33">
        <v>1.34</v>
      </c>
      <c r="W431" s="33">
        <v>1.37</v>
      </c>
      <c r="X431" s="33">
        <v>1.4</v>
      </c>
      <c r="Y431" s="33">
        <v>1.48</v>
      </c>
      <c r="Z431" s="33">
        <v>1.52</v>
      </c>
      <c r="AA431" s="33">
        <v>1.54</v>
      </c>
      <c r="AB431" s="33">
        <v>1.57</v>
      </c>
      <c r="AC431" s="33">
        <v>1.59</v>
      </c>
      <c r="AD431" s="33">
        <v>1.63</v>
      </c>
      <c r="AE431" s="33">
        <v>1.4552</v>
      </c>
      <c r="AF431" s="34"/>
      <c r="AG431" s="34"/>
      <c r="AH431" s="34"/>
    </row>
    <row r="432" spans="1:34" ht="14.5" x14ac:dyDescent="0.35">
      <c r="A432" s="8" t="str">
        <f t="shared" si="8"/>
        <v>FertilitätsrateSlowenien</v>
      </c>
      <c r="B432" s="8">
        <v>432</v>
      </c>
      <c r="C432" s="32" t="s">
        <v>239</v>
      </c>
      <c r="D432" s="32" t="s">
        <v>26</v>
      </c>
      <c r="E432" s="32" t="s">
        <v>82</v>
      </c>
      <c r="F432" s="32" t="s">
        <v>68</v>
      </c>
      <c r="G432" s="32" t="s">
        <v>32</v>
      </c>
      <c r="H432" s="32" t="s">
        <v>374</v>
      </c>
      <c r="I432" s="33">
        <v>1.26</v>
      </c>
      <c r="J432" s="33">
        <v>1.21</v>
      </c>
      <c r="K432" s="33">
        <v>1.21</v>
      </c>
      <c r="L432" s="33">
        <v>1.2</v>
      </c>
      <c r="M432" s="33">
        <v>1.25</v>
      </c>
      <c r="N432" s="33">
        <v>1.26</v>
      </c>
      <c r="O432" s="33">
        <v>1.31</v>
      </c>
      <c r="P432" s="33">
        <v>1.38</v>
      </c>
      <c r="Q432" s="33">
        <v>1.53</v>
      </c>
      <c r="R432" s="33">
        <v>1.53</v>
      </c>
      <c r="S432" s="33">
        <v>1.57</v>
      </c>
      <c r="T432" s="33">
        <v>1.56</v>
      </c>
      <c r="U432" s="33">
        <v>1.58</v>
      </c>
      <c r="V432" s="33">
        <v>1.55</v>
      </c>
      <c r="W432" s="33">
        <v>1.58</v>
      </c>
      <c r="X432" s="33">
        <v>1.57</v>
      </c>
      <c r="Y432" s="33">
        <v>1.58</v>
      </c>
      <c r="Z432" s="33">
        <v>1.62</v>
      </c>
      <c r="AA432" s="33">
        <v>1.6</v>
      </c>
      <c r="AB432" s="33">
        <v>1.61</v>
      </c>
      <c r="AC432" s="33">
        <v>1.59</v>
      </c>
      <c r="AD432" s="33">
        <v>1.64</v>
      </c>
      <c r="AE432" s="33">
        <v>1.5952</v>
      </c>
      <c r="AF432" s="34"/>
      <c r="AG432" s="34"/>
      <c r="AH432" s="34"/>
    </row>
    <row r="433" spans="1:34" ht="14.5" x14ac:dyDescent="0.35">
      <c r="A433" s="8" t="str">
        <f t="shared" si="8"/>
        <v>FertilitätsrateSpanien</v>
      </c>
      <c r="B433" s="8">
        <v>433</v>
      </c>
      <c r="C433" s="32" t="s">
        <v>239</v>
      </c>
      <c r="D433" s="32" t="s">
        <v>8</v>
      </c>
      <c r="E433" s="32" t="s">
        <v>82</v>
      </c>
      <c r="F433" s="32" t="s">
        <v>68</v>
      </c>
      <c r="G433" s="32" t="s">
        <v>32</v>
      </c>
      <c r="H433" s="32" t="s">
        <v>374</v>
      </c>
      <c r="I433" s="33">
        <v>1.22</v>
      </c>
      <c r="J433" s="33">
        <v>1.23</v>
      </c>
      <c r="K433" s="33">
        <v>1.25</v>
      </c>
      <c r="L433" s="33">
        <v>1.3</v>
      </c>
      <c r="M433" s="33">
        <v>1.31</v>
      </c>
      <c r="N433" s="33">
        <v>1.33</v>
      </c>
      <c r="O433" s="33">
        <v>1.36</v>
      </c>
      <c r="P433" s="33">
        <v>1.38</v>
      </c>
      <c r="Q433" s="33">
        <v>1.45</v>
      </c>
      <c r="R433" s="33">
        <v>1.38</v>
      </c>
      <c r="S433" s="33">
        <v>1.37</v>
      </c>
      <c r="T433" s="33">
        <v>1.34</v>
      </c>
      <c r="U433" s="33">
        <v>1.32</v>
      </c>
      <c r="V433" s="33">
        <v>1.27</v>
      </c>
      <c r="W433" s="33">
        <v>1.32</v>
      </c>
      <c r="X433" s="33">
        <v>1.33</v>
      </c>
      <c r="Y433" s="33">
        <v>1.34</v>
      </c>
      <c r="Z433" s="33">
        <v>1.31</v>
      </c>
      <c r="AA433" s="33">
        <v>1.26</v>
      </c>
      <c r="AB433" s="33">
        <v>1.23</v>
      </c>
      <c r="AC433" s="33">
        <v>1.19</v>
      </c>
      <c r="AD433" s="33">
        <v>1.19</v>
      </c>
      <c r="AE433" s="33">
        <v>1.2710999999999999</v>
      </c>
      <c r="AF433" s="34"/>
      <c r="AG433" s="34"/>
      <c r="AH433" s="34"/>
    </row>
    <row r="434" spans="1:34" ht="14.5" x14ac:dyDescent="0.35">
      <c r="A434" s="8" t="str">
        <f t="shared" si="8"/>
        <v>FertilitätsrateTschechische Republik</v>
      </c>
      <c r="B434" s="8">
        <v>434</v>
      </c>
      <c r="C434" s="32" t="s">
        <v>239</v>
      </c>
      <c r="D434" s="32" t="s">
        <v>22</v>
      </c>
      <c r="E434" s="32" t="s">
        <v>82</v>
      </c>
      <c r="F434" s="32" t="s">
        <v>68</v>
      </c>
      <c r="G434" s="32" t="s">
        <v>32</v>
      </c>
      <c r="H434" s="32" t="s">
        <v>374</v>
      </c>
      <c r="I434" s="33">
        <v>1.1499999999999999</v>
      </c>
      <c r="J434" s="33">
        <v>1.1499999999999999</v>
      </c>
      <c r="K434" s="33">
        <v>1.17</v>
      </c>
      <c r="L434" s="33">
        <v>1.18</v>
      </c>
      <c r="M434" s="33">
        <v>1.23</v>
      </c>
      <c r="N434" s="33">
        <v>1.29</v>
      </c>
      <c r="O434" s="33">
        <v>1.34</v>
      </c>
      <c r="P434" s="33">
        <v>1.45</v>
      </c>
      <c r="Q434" s="33">
        <v>1.51</v>
      </c>
      <c r="R434" s="33">
        <v>1.51</v>
      </c>
      <c r="S434" s="33">
        <v>1.51</v>
      </c>
      <c r="T434" s="33">
        <v>1.43</v>
      </c>
      <c r="U434" s="33">
        <v>1.45</v>
      </c>
      <c r="V434" s="33">
        <v>1.46</v>
      </c>
      <c r="W434" s="33">
        <v>1.53</v>
      </c>
      <c r="X434" s="33">
        <v>1.57</v>
      </c>
      <c r="Y434" s="33">
        <v>1.63</v>
      </c>
      <c r="Z434" s="33">
        <v>1.69</v>
      </c>
      <c r="AA434" s="33">
        <v>1.71</v>
      </c>
      <c r="AB434" s="33">
        <v>1.71</v>
      </c>
      <c r="AC434" s="33">
        <v>1.74</v>
      </c>
      <c r="AD434" s="33">
        <v>1.83</v>
      </c>
      <c r="AE434" s="33">
        <v>1.4919</v>
      </c>
      <c r="AF434" s="34"/>
      <c r="AG434" s="34"/>
      <c r="AH434" s="34"/>
    </row>
    <row r="435" spans="1:34" ht="14.5" x14ac:dyDescent="0.35">
      <c r="A435" s="8" t="str">
        <f t="shared" si="8"/>
        <v>FertilitätsrateUngarn</v>
      </c>
      <c r="B435" s="8">
        <v>435</v>
      </c>
      <c r="C435" s="32" t="s">
        <v>239</v>
      </c>
      <c r="D435" s="32" t="s">
        <v>24</v>
      </c>
      <c r="E435" s="32" t="s">
        <v>82</v>
      </c>
      <c r="F435" s="32" t="s">
        <v>68</v>
      </c>
      <c r="G435" s="32" t="s">
        <v>32</v>
      </c>
      <c r="H435" s="32" t="s">
        <v>374</v>
      </c>
      <c r="I435" s="33">
        <v>1.32</v>
      </c>
      <c r="J435" s="33">
        <v>1.31</v>
      </c>
      <c r="K435" s="33">
        <v>1.3</v>
      </c>
      <c r="L435" s="33">
        <v>1.27</v>
      </c>
      <c r="M435" s="33">
        <v>1.28</v>
      </c>
      <c r="N435" s="33">
        <v>1.31</v>
      </c>
      <c r="O435" s="33">
        <v>1.34</v>
      </c>
      <c r="P435" s="33">
        <v>1.32</v>
      </c>
      <c r="Q435" s="33">
        <v>1.35</v>
      </c>
      <c r="R435" s="33">
        <v>1.32</v>
      </c>
      <c r="S435" s="33">
        <v>1.25</v>
      </c>
      <c r="T435" s="33">
        <v>1.23</v>
      </c>
      <c r="U435" s="33">
        <v>1.34</v>
      </c>
      <c r="V435" s="33">
        <v>1.35</v>
      </c>
      <c r="W435" s="33">
        <v>1.44</v>
      </c>
      <c r="X435" s="33">
        <v>1.45</v>
      </c>
      <c r="Y435" s="33">
        <v>1.53</v>
      </c>
      <c r="Z435" s="33">
        <v>1.54</v>
      </c>
      <c r="AA435" s="33">
        <v>1.55</v>
      </c>
      <c r="AB435" s="33">
        <v>1.55</v>
      </c>
      <c r="AC435" s="33">
        <v>1.59</v>
      </c>
      <c r="AD435" s="33">
        <v>1.61</v>
      </c>
      <c r="AE435" s="33">
        <v>1.4827999999999999</v>
      </c>
      <c r="AF435" s="34"/>
      <c r="AG435" s="34"/>
      <c r="AH435" s="34"/>
    </row>
    <row r="436" spans="1:34" ht="14.5" x14ac:dyDescent="0.35">
      <c r="A436" s="8" t="str">
        <f t="shared" si="8"/>
        <v>FertilitätsrateVereinigtes Königreich Großbritannien und Nordirland</v>
      </c>
      <c r="B436" s="8">
        <v>436</v>
      </c>
      <c r="C436" s="32" t="s">
        <v>239</v>
      </c>
      <c r="D436" s="32" t="s">
        <v>57</v>
      </c>
      <c r="E436" s="32" t="s">
        <v>82</v>
      </c>
      <c r="F436" s="32" t="s">
        <v>68</v>
      </c>
      <c r="G436" s="32" t="s">
        <v>32</v>
      </c>
      <c r="H436" s="32" t="s">
        <v>374</v>
      </c>
      <c r="I436" s="33">
        <v>1.64</v>
      </c>
      <c r="J436" s="33">
        <v>1.63</v>
      </c>
      <c r="K436" s="33">
        <v>1.63</v>
      </c>
      <c r="L436" s="33">
        <v>1.7</v>
      </c>
      <c r="M436" s="33">
        <v>1.75</v>
      </c>
      <c r="N436" s="33">
        <v>1.76</v>
      </c>
      <c r="O436" s="33">
        <v>1.82</v>
      </c>
      <c r="P436" s="33">
        <v>1.86</v>
      </c>
      <c r="Q436" s="33">
        <v>1.91</v>
      </c>
      <c r="R436" s="33">
        <v>1.89</v>
      </c>
      <c r="S436" s="33">
        <v>1.92</v>
      </c>
      <c r="T436" s="33">
        <v>1.91</v>
      </c>
      <c r="U436" s="33">
        <v>1.92</v>
      </c>
      <c r="V436" s="33">
        <v>1.83</v>
      </c>
      <c r="W436" s="33">
        <v>1.81</v>
      </c>
      <c r="X436" s="33">
        <v>1.8</v>
      </c>
      <c r="Y436" s="33">
        <v>1.79</v>
      </c>
      <c r="Z436" s="33">
        <v>1.74</v>
      </c>
      <c r="AA436" s="33">
        <v>1.68</v>
      </c>
      <c r="AB436" s="33">
        <v>1.6205000000000001</v>
      </c>
      <c r="AC436" s="33">
        <v>1.623</v>
      </c>
      <c r="AD436" s="33">
        <v>1.6255999999999999</v>
      </c>
      <c r="AE436" s="33">
        <v>1.6282000000000001</v>
      </c>
      <c r="AF436" s="34"/>
      <c r="AG436" s="34"/>
      <c r="AH436" s="34"/>
    </row>
    <row r="437" spans="1:34" ht="14.5" x14ac:dyDescent="0.35">
      <c r="A437" s="8" t="str">
        <f t="shared" si="8"/>
        <v>FertilitätsrateZypern</v>
      </c>
      <c r="B437" s="8">
        <v>437</v>
      </c>
      <c r="C437" s="32" t="s">
        <v>239</v>
      </c>
      <c r="D437" s="32" t="s">
        <v>30</v>
      </c>
      <c r="E437" s="32" t="s">
        <v>82</v>
      </c>
      <c r="F437" s="32" t="s">
        <v>68</v>
      </c>
      <c r="G437" s="32" t="s">
        <v>32</v>
      </c>
      <c r="H437" s="32" t="s">
        <v>374</v>
      </c>
      <c r="I437" s="33">
        <v>1.64</v>
      </c>
      <c r="J437" s="33">
        <v>1.57</v>
      </c>
      <c r="K437" s="33">
        <v>1.49</v>
      </c>
      <c r="L437" s="33">
        <v>1.51</v>
      </c>
      <c r="M437" s="33">
        <v>1.52</v>
      </c>
      <c r="N437" s="33">
        <v>1.48</v>
      </c>
      <c r="O437" s="33">
        <v>1.52</v>
      </c>
      <c r="P437" s="33">
        <v>1.44</v>
      </c>
      <c r="Q437" s="33">
        <v>1.48</v>
      </c>
      <c r="R437" s="33">
        <v>1.47</v>
      </c>
      <c r="S437" s="33">
        <v>1.44</v>
      </c>
      <c r="T437" s="33">
        <v>1.35</v>
      </c>
      <c r="U437" s="33">
        <v>1.39</v>
      </c>
      <c r="V437" s="33">
        <v>1.3</v>
      </c>
      <c r="W437" s="33">
        <v>1.31</v>
      </c>
      <c r="X437" s="33">
        <v>1.32</v>
      </c>
      <c r="Y437" s="33">
        <v>1.37</v>
      </c>
      <c r="Z437" s="33">
        <v>1.32</v>
      </c>
      <c r="AA437" s="33">
        <v>1.32</v>
      </c>
      <c r="AB437" s="33">
        <v>1.33</v>
      </c>
      <c r="AC437" s="33">
        <v>1.36</v>
      </c>
      <c r="AD437" s="33">
        <v>1.39</v>
      </c>
      <c r="AE437" s="33">
        <v>1.4818</v>
      </c>
      <c r="AF437" s="34"/>
      <c r="AG437" s="34"/>
      <c r="AH437" s="34"/>
    </row>
    <row r="438" spans="1:34" ht="14.5" x14ac:dyDescent="0.35">
      <c r="A438" s="8" t="str">
        <f t="shared" si="8"/>
        <v>FlächeBelgien</v>
      </c>
      <c r="B438" s="8">
        <v>438</v>
      </c>
      <c r="C438" s="32" t="s">
        <v>233</v>
      </c>
      <c r="D438" s="32" t="s">
        <v>9</v>
      </c>
      <c r="E438" s="32" t="s">
        <v>180</v>
      </c>
      <c r="F438" s="32" t="s">
        <v>373</v>
      </c>
      <c r="G438" s="32" t="s">
        <v>32</v>
      </c>
      <c r="H438" s="32" t="s">
        <v>374</v>
      </c>
      <c r="I438" s="33">
        <v>30.53</v>
      </c>
      <c r="J438" s="33">
        <v>30.53</v>
      </c>
      <c r="K438" s="33">
        <v>30.53</v>
      </c>
      <c r="L438" s="33">
        <v>30.53</v>
      </c>
      <c r="M438" s="33">
        <v>30.53</v>
      </c>
      <c r="N438" s="33">
        <v>30.53</v>
      </c>
      <c r="O438" s="33">
        <v>30.53</v>
      </c>
      <c r="P438" s="33">
        <v>30.53</v>
      </c>
      <c r="Q438" s="33">
        <v>30.53</v>
      </c>
      <c r="R438" s="33">
        <v>30.53</v>
      </c>
      <c r="S438" s="33">
        <v>30.53</v>
      </c>
      <c r="T438" s="33">
        <v>30.53</v>
      </c>
      <c r="U438" s="33">
        <v>30.53</v>
      </c>
      <c r="V438" s="33">
        <v>30.53</v>
      </c>
      <c r="W438" s="33">
        <v>30.53</v>
      </c>
      <c r="X438" s="33">
        <v>30.53</v>
      </c>
      <c r="Y438" s="33">
        <v>30.53</v>
      </c>
      <c r="Z438" s="33">
        <v>30.53</v>
      </c>
      <c r="AA438" s="33">
        <v>30.53</v>
      </c>
      <c r="AB438" s="33">
        <v>30.53</v>
      </c>
      <c r="AC438" s="33">
        <v>30.53</v>
      </c>
      <c r="AD438" s="33">
        <v>30.53</v>
      </c>
      <c r="AE438" s="33">
        <v>0</v>
      </c>
      <c r="AF438" s="34"/>
      <c r="AG438" s="34"/>
      <c r="AH438" s="34"/>
    </row>
    <row r="439" spans="1:34" ht="14.5" x14ac:dyDescent="0.35">
      <c r="A439" s="8" t="str">
        <f t="shared" si="8"/>
        <v>FlächeBulgarien</v>
      </c>
      <c r="B439" s="8">
        <v>439</v>
      </c>
      <c r="C439" s="32" t="s">
        <v>233</v>
      </c>
      <c r="D439" s="32" t="s">
        <v>25</v>
      </c>
      <c r="E439" s="32" t="s">
        <v>180</v>
      </c>
      <c r="F439" s="32" t="s">
        <v>373</v>
      </c>
      <c r="G439" s="32" t="s">
        <v>32</v>
      </c>
      <c r="H439" s="32" t="s">
        <v>374</v>
      </c>
      <c r="I439" s="33">
        <v>110.99</v>
      </c>
      <c r="J439" s="33">
        <v>110.99</v>
      </c>
      <c r="K439" s="33">
        <v>110.99</v>
      </c>
      <c r="L439" s="33">
        <v>110.99</v>
      </c>
      <c r="M439" s="33">
        <v>111</v>
      </c>
      <c r="N439" s="33">
        <v>111</v>
      </c>
      <c r="O439" s="33">
        <v>111</v>
      </c>
      <c r="P439" s="33">
        <v>111</v>
      </c>
      <c r="Q439" s="33">
        <v>111</v>
      </c>
      <c r="R439" s="33">
        <v>111</v>
      </c>
      <c r="S439" s="33">
        <v>111</v>
      </c>
      <c r="T439" s="33">
        <v>111</v>
      </c>
      <c r="U439" s="33">
        <v>111</v>
      </c>
      <c r="V439" s="33">
        <v>111</v>
      </c>
      <c r="W439" s="33">
        <v>111</v>
      </c>
      <c r="X439" s="33">
        <v>111</v>
      </c>
      <c r="Y439" s="33">
        <v>111</v>
      </c>
      <c r="Z439" s="33">
        <v>111</v>
      </c>
      <c r="AA439" s="33">
        <v>111</v>
      </c>
      <c r="AB439" s="33">
        <v>111</v>
      </c>
      <c r="AC439" s="33">
        <v>111</v>
      </c>
      <c r="AD439" s="33">
        <v>111</v>
      </c>
      <c r="AE439" s="33">
        <v>0</v>
      </c>
      <c r="AF439" s="34"/>
      <c r="AG439" s="34"/>
      <c r="AH439" s="34"/>
    </row>
    <row r="440" spans="1:34" ht="14.5" x14ac:dyDescent="0.35">
      <c r="A440" s="8" t="str">
        <f t="shared" si="8"/>
        <v>FlächeDänemark</v>
      </c>
      <c r="B440" s="8">
        <v>440</v>
      </c>
      <c r="C440" s="32" t="s">
        <v>233</v>
      </c>
      <c r="D440" s="32" t="s">
        <v>5</v>
      </c>
      <c r="E440" s="32" t="s">
        <v>180</v>
      </c>
      <c r="F440" s="32" t="s">
        <v>373</v>
      </c>
      <c r="G440" s="32" t="s">
        <v>32</v>
      </c>
      <c r="H440" s="32" t="s">
        <v>374</v>
      </c>
      <c r="I440" s="33">
        <v>42.92</v>
      </c>
      <c r="J440" s="33">
        <v>42.92</v>
      </c>
      <c r="K440" s="33">
        <v>42.92</v>
      </c>
      <c r="L440" s="33">
        <v>42.92</v>
      </c>
      <c r="M440" s="33">
        <v>42.92</v>
      </c>
      <c r="N440" s="33">
        <v>42.92</v>
      </c>
      <c r="O440" s="33">
        <v>42.92</v>
      </c>
      <c r="P440" s="33">
        <v>42.92</v>
      </c>
      <c r="Q440" s="33">
        <v>42.92</v>
      </c>
      <c r="R440" s="33">
        <v>42.92</v>
      </c>
      <c r="S440" s="33">
        <v>42.92</v>
      </c>
      <c r="T440" s="33">
        <v>42.92</v>
      </c>
      <c r="U440" s="33">
        <v>42.92</v>
      </c>
      <c r="V440" s="33">
        <v>42.92</v>
      </c>
      <c r="W440" s="33">
        <v>42.92</v>
      </c>
      <c r="X440" s="33">
        <v>42.92</v>
      </c>
      <c r="Y440" s="33">
        <v>42.92</v>
      </c>
      <c r="Z440" s="33">
        <v>42.92</v>
      </c>
      <c r="AA440" s="33">
        <v>42.92</v>
      </c>
      <c r="AB440" s="33">
        <v>42.92</v>
      </c>
      <c r="AC440" s="33">
        <v>42.92</v>
      </c>
      <c r="AD440" s="33">
        <v>42.92</v>
      </c>
      <c r="AE440" s="33">
        <v>0</v>
      </c>
      <c r="AF440" s="34"/>
      <c r="AG440" s="34"/>
      <c r="AH440" s="34"/>
    </row>
    <row r="441" spans="1:34" ht="14.5" x14ac:dyDescent="0.35">
      <c r="A441" s="8" t="str">
        <f t="shared" si="8"/>
        <v>FlächeDeutschland</v>
      </c>
      <c r="B441" s="8">
        <v>441</v>
      </c>
      <c r="C441" s="32" t="s">
        <v>233</v>
      </c>
      <c r="D441" s="32" t="s">
        <v>2</v>
      </c>
      <c r="E441" s="32" t="s">
        <v>180</v>
      </c>
      <c r="F441" s="32" t="s">
        <v>373</v>
      </c>
      <c r="G441" s="32" t="s">
        <v>32</v>
      </c>
      <c r="H441" s="32" t="s">
        <v>374</v>
      </c>
      <c r="I441" s="33">
        <v>357.03</v>
      </c>
      <c r="J441" s="33">
        <v>357.03</v>
      </c>
      <c r="K441" s="33">
        <v>357.04</v>
      </c>
      <c r="L441" s="33">
        <v>357.04</v>
      </c>
      <c r="M441" s="33">
        <v>357.05</v>
      </c>
      <c r="N441" s="33">
        <v>357.09</v>
      </c>
      <c r="O441" s="33">
        <v>357.1</v>
      </c>
      <c r="P441" s="33">
        <v>357.1</v>
      </c>
      <c r="Q441" s="33">
        <v>357.11</v>
      </c>
      <c r="R441" s="33">
        <v>357.12</v>
      </c>
      <c r="S441" s="33">
        <v>357.13</v>
      </c>
      <c r="T441" s="33">
        <v>357.14</v>
      </c>
      <c r="U441" s="33">
        <v>357.17</v>
      </c>
      <c r="V441" s="33">
        <v>357.34</v>
      </c>
      <c r="W441" s="33">
        <v>357.38</v>
      </c>
      <c r="X441" s="33">
        <v>357.41</v>
      </c>
      <c r="Y441" s="33">
        <v>357.58</v>
      </c>
      <c r="Z441" s="33">
        <v>357.58</v>
      </c>
      <c r="AA441" s="33">
        <v>357.58</v>
      </c>
      <c r="AB441" s="33">
        <v>357.58</v>
      </c>
      <c r="AC441" s="33">
        <v>357.59</v>
      </c>
      <c r="AD441" s="33">
        <v>357.59</v>
      </c>
      <c r="AE441" s="33">
        <v>0</v>
      </c>
      <c r="AF441" s="34"/>
      <c r="AG441" s="34"/>
      <c r="AH441" s="34"/>
    </row>
    <row r="442" spans="1:34" ht="14.5" x14ac:dyDescent="0.35">
      <c r="A442" s="8" t="str">
        <f t="shared" si="8"/>
        <v>FlächeEstland</v>
      </c>
      <c r="B442" s="8">
        <v>442</v>
      </c>
      <c r="C442" s="32" t="s">
        <v>233</v>
      </c>
      <c r="D442" s="32" t="s">
        <v>18</v>
      </c>
      <c r="E442" s="32" t="s">
        <v>180</v>
      </c>
      <c r="F442" s="32" t="s">
        <v>373</v>
      </c>
      <c r="G442" s="32" t="s">
        <v>32</v>
      </c>
      <c r="H442" s="32" t="s">
        <v>374</v>
      </c>
      <c r="I442" s="33">
        <v>45.23</v>
      </c>
      <c r="J442" s="33">
        <v>45.23</v>
      </c>
      <c r="K442" s="33">
        <v>45.23</v>
      </c>
      <c r="L442" s="33">
        <v>45.23</v>
      </c>
      <c r="M442" s="33">
        <v>45.23</v>
      </c>
      <c r="N442" s="33">
        <v>45.23</v>
      </c>
      <c r="O442" s="33">
        <v>45.23</v>
      </c>
      <c r="P442" s="33">
        <v>45.23</v>
      </c>
      <c r="Q442" s="33">
        <v>45.23</v>
      </c>
      <c r="R442" s="33">
        <v>45.23</v>
      </c>
      <c r="S442" s="33">
        <v>45.23</v>
      </c>
      <c r="T442" s="33">
        <v>45.23</v>
      </c>
      <c r="U442" s="33">
        <v>45.23</v>
      </c>
      <c r="V442" s="33">
        <v>45.34</v>
      </c>
      <c r="W442" s="33">
        <v>45.34</v>
      </c>
      <c r="X442" s="33">
        <v>45.34</v>
      </c>
      <c r="Y442" s="33">
        <v>45.34</v>
      </c>
      <c r="Z442" s="33">
        <v>45.34</v>
      </c>
      <c r="AA442" s="33">
        <v>45.34</v>
      </c>
      <c r="AB442" s="33">
        <v>45.34</v>
      </c>
      <c r="AC442" s="33">
        <v>45.34</v>
      </c>
      <c r="AD442" s="33">
        <v>45.34</v>
      </c>
      <c r="AE442" s="33">
        <v>0</v>
      </c>
      <c r="AF442" s="34"/>
      <c r="AG442" s="34"/>
      <c r="AH442" s="34"/>
    </row>
    <row r="443" spans="1:34" ht="14.5" x14ac:dyDescent="0.35">
      <c r="A443" s="8" t="str">
        <f t="shared" si="8"/>
        <v>FlächeEU27</v>
      </c>
      <c r="B443" s="8">
        <v>443</v>
      </c>
      <c r="C443" s="32" t="s">
        <v>233</v>
      </c>
      <c r="D443" s="32" t="s">
        <v>368</v>
      </c>
      <c r="E443" s="32" t="s">
        <v>180</v>
      </c>
      <c r="F443" s="32" t="s">
        <v>373</v>
      </c>
      <c r="G443" s="32" t="s">
        <v>32</v>
      </c>
      <c r="H443" s="32" t="s">
        <v>374</v>
      </c>
      <c r="I443" s="33">
        <v>4139.0691099999995</v>
      </c>
      <c r="J443" s="33">
        <v>4139.0891099999999</v>
      </c>
      <c r="K443" s="33">
        <v>4139.3991100000003</v>
      </c>
      <c r="L443" s="33">
        <v>4139.8031099999998</v>
      </c>
      <c r="M443" s="33">
        <v>4139.5191100000002</v>
      </c>
      <c r="N443" s="33">
        <v>4139.5391099999997</v>
      </c>
      <c r="O443" s="33">
        <v>4139.8291099999997</v>
      </c>
      <c r="P443" s="33">
        <v>4139.8091100000001</v>
      </c>
      <c r="Q443" s="33">
        <v>4139.8241099999996</v>
      </c>
      <c r="R443" s="33">
        <v>4139.9591099999998</v>
      </c>
      <c r="S443" s="33">
        <v>4140.1961099999999</v>
      </c>
      <c r="T443" s="33">
        <v>4140.2051099999999</v>
      </c>
      <c r="U443" s="33">
        <v>4140.5751099999998</v>
      </c>
      <c r="V443" s="33">
        <v>4253.795720000001</v>
      </c>
      <c r="W443" s="33">
        <v>4253.8171199999997</v>
      </c>
      <c r="X443" s="33">
        <v>4253.8588900000004</v>
      </c>
      <c r="Y443" s="33">
        <v>4254.0438900000008</v>
      </c>
      <c r="Z443" s="33">
        <v>4253.8491199999999</v>
      </c>
      <c r="AA443" s="33">
        <v>4253.8841789999997</v>
      </c>
      <c r="AB443" s="33">
        <v>4254.3048959999996</v>
      </c>
      <c r="AC443" s="33">
        <v>4254.345475000001</v>
      </c>
      <c r="AD443" s="33">
        <v>4254.3502240000007</v>
      </c>
      <c r="AE443" s="33">
        <v>0</v>
      </c>
      <c r="AF443" s="34"/>
      <c r="AG443" s="34"/>
      <c r="AH443" s="34"/>
    </row>
    <row r="444" spans="1:34" ht="14.5" x14ac:dyDescent="0.35">
      <c r="A444" s="8" t="str">
        <f t="shared" si="8"/>
        <v>FlächeFinnland</v>
      </c>
      <c r="B444" s="8">
        <v>444</v>
      </c>
      <c r="C444" s="32" t="s">
        <v>233</v>
      </c>
      <c r="D444" s="32" t="s">
        <v>14</v>
      </c>
      <c r="E444" s="32" t="s">
        <v>180</v>
      </c>
      <c r="F444" s="32" t="s">
        <v>373</v>
      </c>
      <c r="G444" s="32" t="s">
        <v>32</v>
      </c>
      <c r="H444" s="32" t="s">
        <v>374</v>
      </c>
      <c r="I444" s="33">
        <v>338.15</v>
      </c>
      <c r="J444" s="33">
        <v>338.15</v>
      </c>
      <c r="K444" s="33">
        <v>338.15</v>
      </c>
      <c r="L444" s="33">
        <v>338.15</v>
      </c>
      <c r="M444" s="33">
        <v>338.15</v>
      </c>
      <c r="N444" s="33">
        <v>338.15</v>
      </c>
      <c r="O444" s="33">
        <v>338.44</v>
      </c>
      <c r="P444" s="33">
        <v>338.42</v>
      </c>
      <c r="Q444" s="33">
        <v>338.42</v>
      </c>
      <c r="R444" s="33">
        <v>338.42</v>
      </c>
      <c r="S444" s="33">
        <v>338.42</v>
      </c>
      <c r="T444" s="33">
        <v>338.42</v>
      </c>
      <c r="U444" s="33">
        <v>338.42</v>
      </c>
      <c r="V444" s="33">
        <v>338.42</v>
      </c>
      <c r="W444" s="33">
        <v>338.42</v>
      </c>
      <c r="X444" s="33">
        <v>338.44600000000003</v>
      </c>
      <c r="Y444" s="33">
        <v>338.45</v>
      </c>
      <c r="Z444" s="33">
        <v>338.45</v>
      </c>
      <c r="AA444" s="33">
        <v>338.45</v>
      </c>
      <c r="AB444" s="33">
        <v>338.46</v>
      </c>
      <c r="AC444" s="33">
        <v>338.46</v>
      </c>
      <c r="AD444" s="33">
        <v>338.47</v>
      </c>
      <c r="AE444" s="33">
        <v>0</v>
      </c>
      <c r="AF444" s="34"/>
      <c r="AG444" s="34"/>
      <c r="AH444" s="34"/>
    </row>
    <row r="445" spans="1:34" ht="14.5" x14ac:dyDescent="0.35">
      <c r="A445" s="8" t="str">
        <f t="shared" si="8"/>
        <v>FlächeFrankreich</v>
      </c>
      <c r="B445" s="8">
        <v>445</v>
      </c>
      <c r="C445" s="32" t="s">
        <v>233</v>
      </c>
      <c r="D445" s="32" t="s">
        <v>0</v>
      </c>
      <c r="E445" s="32" t="s">
        <v>180</v>
      </c>
      <c r="F445" s="32" t="s">
        <v>373</v>
      </c>
      <c r="G445" s="32" t="s">
        <v>32</v>
      </c>
      <c r="H445" s="32" t="s">
        <v>374</v>
      </c>
      <c r="I445" s="33">
        <v>549.08699999999999</v>
      </c>
      <c r="J445" s="33">
        <v>549.08699999999999</v>
      </c>
      <c r="K445" s="33">
        <v>549.08699999999999</v>
      </c>
      <c r="L445" s="33">
        <v>549.38699999999994</v>
      </c>
      <c r="M445" s="33">
        <v>549.08699999999999</v>
      </c>
      <c r="N445" s="33">
        <v>549.08699999999999</v>
      </c>
      <c r="O445" s="33">
        <v>549.08699999999999</v>
      </c>
      <c r="P445" s="33">
        <v>549.08699999999999</v>
      </c>
      <c r="Q445" s="33">
        <v>549.08699999999999</v>
      </c>
      <c r="R445" s="33">
        <v>549.08699999999999</v>
      </c>
      <c r="S445" s="33">
        <v>549.08699999999999</v>
      </c>
      <c r="T445" s="33">
        <v>549.08699999999999</v>
      </c>
      <c r="U445" s="33">
        <v>549.08699999999999</v>
      </c>
      <c r="V445" s="33">
        <v>549.08699999999999</v>
      </c>
      <c r="W445" s="33">
        <v>549.08699999999999</v>
      </c>
      <c r="X445" s="33">
        <v>549.08699999999999</v>
      </c>
      <c r="Y445" s="33">
        <v>549.08699999999999</v>
      </c>
      <c r="Z445" s="33">
        <v>549.08699999999999</v>
      </c>
      <c r="AA445" s="33">
        <v>549.08699999999999</v>
      </c>
      <c r="AB445" s="33">
        <v>549.08699999999999</v>
      </c>
      <c r="AC445" s="33">
        <v>549.08686999999998</v>
      </c>
      <c r="AD445" s="33">
        <v>549.08686999999998</v>
      </c>
      <c r="AE445" s="33">
        <v>0</v>
      </c>
      <c r="AF445" s="34"/>
      <c r="AG445" s="34"/>
      <c r="AH445" s="34"/>
    </row>
    <row r="446" spans="1:34" ht="14.5" x14ac:dyDescent="0.35">
      <c r="A446" s="8" t="str">
        <f t="shared" si="8"/>
        <v>FlächeGriechenland</v>
      </c>
      <c r="B446" s="8">
        <v>446</v>
      </c>
      <c r="C446" s="32" t="s">
        <v>233</v>
      </c>
      <c r="D446" s="32" t="s">
        <v>6</v>
      </c>
      <c r="E446" s="32" t="s">
        <v>180</v>
      </c>
      <c r="F446" s="32" t="s">
        <v>373</v>
      </c>
      <c r="G446" s="32" t="s">
        <v>32</v>
      </c>
      <c r="H446" s="32" t="s">
        <v>374</v>
      </c>
      <c r="I446" s="33">
        <v>131.96</v>
      </c>
      <c r="J446" s="33">
        <v>131.96</v>
      </c>
      <c r="K446" s="33">
        <v>131.96</v>
      </c>
      <c r="L446" s="33">
        <v>131.96</v>
      </c>
      <c r="M446" s="33">
        <v>131.96</v>
      </c>
      <c r="N446" s="33">
        <v>131.96</v>
      </c>
      <c r="O446" s="33">
        <v>131.96</v>
      </c>
      <c r="P446" s="33">
        <v>131.96</v>
      </c>
      <c r="Q446" s="33">
        <v>131.96</v>
      </c>
      <c r="R446" s="33">
        <v>131.96</v>
      </c>
      <c r="S446" s="33">
        <v>131.96</v>
      </c>
      <c r="T446" s="33">
        <v>131.96</v>
      </c>
      <c r="U446" s="33">
        <v>131.96</v>
      </c>
      <c r="V446" s="33">
        <v>131.96</v>
      </c>
      <c r="W446" s="33">
        <v>131.96</v>
      </c>
      <c r="X446" s="33">
        <v>131.96</v>
      </c>
      <c r="Y446" s="33">
        <v>131.96</v>
      </c>
      <c r="Z446" s="33">
        <v>131.96</v>
      </c>
      <c r="AA446" s="33">
        <v>131.96</v>
      </c>
      <c r="AB446" s="33">
        <v>131.96</v>
      </c>
      <c r="AC446" s="33">
        <v>131.96</v>
      </c>
      <c r="AD446" s="33">
        <v>131.96</v>
      </c>
      <c r="AE446" s="33">
        <v>0</v>
      </c>
      <c r="AF446" s="34"/>
      <c r="AG446" s="34"/>
      <c r="AH446" s="34"/>
    </row>
    <row r="447" spans="1:34" ht="14.5" x14ac:dyDescent="0.35">
      <c r="A447" s="8" t="str">
        <f t="shared" si="8"/>
        <v>FlächeIrland</v>
      </c>
      <c r="B447" s="8">
        <v>447</v>
      </c>
      <c r="C447" s="32" t="s">
        <v>233</v>
      </c>
      <c r="D447" s="32" t="s">
        <v>4</v>
      </c>
      <c r="E447" s="32" t="s">
        <v>180</v>
      </c>
      <c r="F447" s="32" t="s">
        <v>373</v>
      </c>
      <c r="G447" s="32" t="s">
        <v>32</v>
      </c>
      <c r="H447" s="32" t="s">
        <v>374</v>
      </c>
      <c r="I447" s="33">
        <v>70.28</v>
      </c>
      <c r="J447" s="33">
        <v>70.28</v>
      </c>
      <c r="K447" s="33">
        <v>70.28</v>
      </c>
      <c r="L447" s="33">
        <v>70.28</v>
      </c>
      <c r="M447" s="33">
        <v>70.28</v>
      </c>
      <c r="N447" s="33">
        <v>70.28</v>
      </c>
      <c r="O447" s="33">
        <v>70.28</v>
      </c>
      <c r="P447" s="33">
        <v>70.28</v>
      </c>
      <c r="Q447" s="33">
        <v>70.28</v>
      </c>
      <c r="R447" s="33">
        <v>70.28</v>
      </c>
      <c r="S447" s="33">
        <v>70.28</v>
      </c>
      <c r="T447" s="33">
        <v>70.28</v>
      </c>
      <c r="U447" s="33">
        <v>70.28</v>
      </c>
      <c r="V447" s="33">
        <v>70.28</v>
      </c>
      <c r="W447" s="33">
        <v>70.28</v>
      </c>
      <c r="X447" s="33">
        <v>70.28</v>
      </c>
      <c r="Y447" s="33">
        <v>70.28</v>
      </c>
      <c r="Z447" s="33">
        <v>70.28</v>
      </c>
      <c r="AA447" s="33">
        <v>70.28</v>
      </c>
      <c r="AB447" s="33">
        <v>70.28</v>
      </c>
      <c r="AC447" s="33">
        <v>70.28</v>
      </c>
      <c r="AD447" s="33">
        <v>70.28</v>
      </c>
      <c r="AE447" s="33">
        <v>0</v>
      </c>
      <c r="AF447" s="34"/>
      <c r="AG447" s="34"/>
      <c r="AH447" s="34"/>
    </row>
    <row r="448" spans="1:34" ht="14.5" x14ac:dyDescent="0.35">
      <c r="A448" s="8" t="str">
        <f t="shared" si="8"/>
        <v>FlächeItalien</v>
      </c>
      <c r="B448" s="8">
        <v>448</v>
      </c>
      <c r="C448" s="32" t="s">
        <v>233</v>
      </c>
      <c r="D448" s="32" t="s">
        <v>3</v>
      </c>
      <c r="E448" s="32" t="s">
        <v>180</v>
      </c>
      <c r="F448" s="32" t="s">
        <v>373</v>
      </c>
      <c r="G448" s="32" t="s">
        <v>32</v>
      </c>
      <c r="H448" s="32" t="s">
        <v>374</v>
      </c>
      <c r="I448" s="33">
        <v>302.06900000000002</v>
      </c>
      <c r="J448" s="33">
        <v>302.06900000000002</v>
      </c>
      <c r="K448" s="33">
        <v>302.06900000000002</v>
      </c>
      <c r="L448" s="33">
        <v>302.06900000000002</v>
      </c>
      <c r="M448" s="33">
        <v>302.06900000000002</v>
      </c>
      <c r="N448" s="33">
        <v>302.06900000000002</v>
      </c>
      <c r="O448" s="33">
        <v>302.06900000000002</v>
      </c>
      <c r="P448" s="33">
        <v>302.06900000000002</v>
      </c>
      <c r="Q448" s="33">
        <v>302.06900000000002</v>
      </c>
      <c r="R448" s="33">
        <v>302.06900000000002</v>
      </c>
      <c r="S448" s="33">
        <v>302.06900000000002</v>
      </c>
      <c r="T448" s="33">
        <v>302.06900000000002</v>
      </c>
      <c r="U448" s="33">
        <v>302.06900000000002</v>
      </c>
      <c r="V448" s="33">
        <v>302.06900000000002</v>
      </c>
      <c r="W448" s="33">
        <v>302.06900000000002</v>
      </c>
      <c r="X448" s="33">
        <v>302.06900000000002</v>
      </c>
      <c r="Y448" s="33">
        <v>302.06900000000002</v>
      </c>
      <c r="Z448" s="33">
        <v>302.06900000000002</v>
      </c>
      <c r="AA448" s="33">
        <v>302.06900000000002</v>
      </c>
      <c r="AB448" s="33">
        <v>302.06799999999998</v>
      </c>
      <c r="AC448" s="33">
        <v>302.06799999999998</v>
      </c>
      <c r="AD448" s="33">
        <v>302.06799999999998</v>
      </c>
      <c r="AE448" s="33">
        <v>0</v>
      </c>
      <c r="AF448" s="34"/>
      <c r="AG448" s="34"/>
      <c r="AH448" s="34"/>
    </row>
    <row r="449" spans="1:34" ht="14.5" x14ac:dyDescent="0.35">
      <c r="A449" s="8" t="str">
        <f t="shared" si="8"/>
        <v>FlächeKroatien</v>
      </c>
      <c r="B449" s="8">
        <v>449</v>
      </c>
      <c r="C449" s="32" t="s">
        <v>233</v>
      </c>
      <c r="D449" s="32" t="s">
        <v>27</v>
      </c>
      <c r="E449" s="32" t="s">
        <v>180</v>
      </c>
      <c r="F449" s="32" t="s">
        <v>373</v>
      </c>
      <c r="G449" s="32" t="s">
        <v>32</v>
      </c>
      <c r="H449" s="32" t="s">
        <v>374</v>
      </c>
      <c r="I449" s="33">
        <v>56.54</v>
      </c>
      <c r="J449" s="33">
        <v>56.54</v>
      </c>
      <c r="K449" s="33">
        <v>56.54</v>
      </c>
      <c r="L449" s="33">
        <v>56.594000000000001</v>
      </c>
      <c r="M449" s="33">
        <v>56.59</v>
      </c>
      <c r="N449" s="33">
        <v>56.59</v>
      </c>
      <c r="O449" s="33">
        <v>56.59</v>
      </c>
      <c r="P449" s="33">
        <v>56.59</v>
      </c>
      <c r="Q449" s="33">
        <v>56.59</v>
      </c>
      <c r="R449" s="33">
        <v>56.59</v>
      </c>
      <c r="S449" s="33">
        <v>56.59</v>
      </c>
      <c r="T449" s="33">
        <v>56.59</v>
      </c>
      <c r="U449" s="33">
        <v>56.59</v>
      </c>
      <c r="V449" s="33">
        <v>88.072999999999993</v>
      </c>
      <c r="W449" s="33">
        <v>88.072999999999993</v>
      </c>
      <c r="X449" s="33">
        <v>88.072999999999993</v>
      </c>
      <c r="Y449" s="33">
        <v>88.072999999999993</v>
      </c>
      <c r="Z449" s="33">
        <v>88.072999999999993</v>
      </c>
      <c r="AA449" s="33">
        <v>88.072999999999993</v>
      </c>
      <c r="AB449" s="33">
        <v>88.072999999999993</v>
      </c>
      <c r="AC449" s="33">
        <v>88.07</v>
      </c>
      <c r="AD449" s="33">
        <v>88.07</v>
      </c>
      <c r="AE449" s="33">
        <v>0</v>
      </c>
      <c r="AF449" s="34"/>
      <c r="AG449" s="34"/>
      <c r="AH449" s="34"/>
    </row>
    <row r="450" spans="1:34" ht="14.5" x14ac:dyDescent="0.35">
      <c r="A450" s="8" t="str">
        <f t="shared" si="8"/>
        <v>FlächeLettland</v>
      </c>
      <c r="B450" s="8">
        <v>450</v>
      </c>
      <c r="C450" s="32" t="s">
        <v>233</v>
      </c>
      <c r="D450" s="32" t="s">
        <v>19</v>
      </c>
      <c r="E450" s="32" t="s">
        <v>180</v>
      </c>
      <c r="F450" s="32" t="s">
        <v>373</v>
      </c>
      <c r="G450" s="32" t="s">
        <v>32</v>
      </c>
      <c r="H450" s="32" t="s">
        <v>374</v>
      </c>
      <c r="I450" s="33">
        <v>64.593999999999994</v>
      </c>
      <c r="J450" s="33">
        <v>64.593999999999994</v>
      </c>
      <c r="K450" s="33">
        <v>64.593999999999994</v>
      </c>
      <c r="L450" s="33">
        <v>64.593999999999994</v>
      </c>
      <c r="M450" s="33">
        <v>64.593999999999994</v>
      </c>
      <c r="N450" s="33">
        <v>64.593999999999994</v>
      </c>
      <c r="O450" s="33">
        <v>64.593999999999994</v>
      </c>
      <c r="P450" s="33">
        <v>64.593999999999994</v>
      </c>
      <c r="Q450" s="33">
        <v>64.593999999999994</v>
      </c>
      <c r="R450" s="33">
        <v>64.593999999999994</v>
      </c>
      <c r="S450" s="33">
        <v>64.593999999999994</v>
      </c>
      <c r="T450" s="33">
        <v>64.593999999999994</v>
      </c>
      <c r="U450" s="33">
        <v>64.593999999999994</v>
      </c>
      <c r="V450" s="33">
        <v>64.593999999999994</v>
      </c>
      <c r="W450" s="33">
        <v>64.593999999999994</v>
      </c>
      <c r="X450" s="33">
        <v>64.593999999999994</v>
      </c>
      <c r="Y450" s="33">
        <v>64.593999999999994</v>
      </c>
      <c r="Z450" s="33">
        <v>64.593999999999994</v>
      </c>
      <c r="AA450" s="33">
        <v>64.593999999999994</v>
      </c>
      <c r="AB450" s="33">
        <v>64.593999999999994</v>
      </c>
      <c r="AC450" s="33">
        <v>64.59</v>
      </c>
      <c r="AD450" s="33">
        <v>64.59</v>
      </c>
      <c r="AE450" s="33">
        <v>0</v>
      </c>
      <c r="AF450" s="34"/>
      <c r="AG450" s="34"/>
      <c r="AH450" s="34"/>
    </row>
    <row r="451" spans="1:34" ht="14.5" x14ac:dyDescent="0.35">
      <c r="A451" s="8" t="str">
        <f t="shared" si="8"/>
        <v>FlächeLitauen</v>
      </c>
      <c r="B451" s="8">
        <v>451</v>
      </c>
      <c r="C451" s="32" t="s">
        <v>233</v>
      </c>
      <c r="D451" s="32" t="s">
        <v>20</v>
      </c>
      <c r="E451" s="32" t="s">
        <v>180</v>
      </c>
      <c r="F451" s="32" t="s">
        <v>373</v>
      </c>
      <c r="G451" s="32" t="s">
        <v>32</v>
      </c>
      <c r="H451" s="32" t="s">
        <v>374</v>
      </c>
      <c r="I451" s="33">
        <v>65.3</v>
      </c>
      <c r="J451" s="33">
        <v>65.3</v>
      </c>
      <c r="K451" s="33">
        <v>65.3</v>
      </c>
      <c r="L451" s="33">
        <v>65.3</v>
      </c>
      <c r="M451" s="33">
        <v>65.3</v>
      </c>
      <c r="N451" s="33">
        <v>65.3</v>
      </c>
      <c r="O451" s="33">
        <v>65.3</v>
      </c>
      <c r="P451" s="33">
        <v>65.3</v>
      </c>
      <c r="Q451" s="33">
        <v>65.3</v>
      </c>
      <c r="R451" s="33">
        <v>65.3</v>
      </c>
      <c r="S451" s="33">
        <v>65.3</v>
      </c>
      <c r="T451" s="33">
        <v>65.3</v>
      </c>
      <c r="U451" s="33">
        <v>65.3</v>
      </c>
      <c r="V451" s="33">
        <v>65.3</v>
      </c>
      <c r="W451" s="33">
        <v>65.286000000000001</v>
      </c>
      <c r="X451" s="33">
        <v>65.286000000000001</v>
      </c>
      <c r="Y451" s="33">
        <v>65.286000000000001</v>
      </c>
      <c r="Z451" s="33">
        <v>65.286000000000001</v>
      </c>
      <c r="AA451" s="33">
        <v>65.290000000000006</v>
      </c>
      <c r="AB451" s="33">
        <v>65.290000000000006</v>
      </c>
      <c r="AC451" s="33">
        <v>65.290000000000006</v>
      </c>
      <c r="AD451" s="33">
        <v>65.290000000000006</v>
      </c>
      <c r="AE451" s="33">
        <v>0</v>
      </c>
      <c r="AF451" s="34"/>
      <c r="AG451" s="34"/>
      <c r="AH451" s="34"/>
    </row>
    <row r="452" spans="1:34" ht="14.5" x14ac:dyDescent="0.35">
      <c r="A452" s="8" t="str">
        <f t="shared" si="8"/>
        <v>FlächeLuxemburg</v>
      </c>
      <c r="B452" s="8">
        <v>452</v>
      </c>
      <c r="C452" s="32" t="s">
        <v>233</v>
      </c>
      <c r="D452" s="32" t="s">
        <v>10</v>
      </c>
      <c r="E452" s="32" t="s">
        <v>180</v>
      </c>
      <c r="F452" s="32" t="s">
        <v>373</v>
      </c>
      <c r="G452" s="32" t="s">
        <v>32</v>
      </c>
      <c r="H452" s="32" t="s">
        <v>374</v>
      </c>
      <c r="I452" s="33">
        <v>2.59</v>
      </c>
      <c r="J452" s="33">
        <v>2.59</v>
      </c>
      <c r="K452" s="33">
        <v>2.59</v>
      </c>
      <c r="L452" s="33">
        <v>2.59</v>
      </c>
      <c r="M452" s="33">
        <v>2.59</v>
      </c>
      <c r="N452" s="33">
        <v>2.59</v>
      </c>
      <c r="O452" s="33">
        <v>2.59</v>
      </c>
      <c r="P452" s="33">
        <v>2.59</v>
      </c>
      <c r="Q452" s="33">
        <v>2.59</v>
      </c>
      <c r="R452" s="33">
        <v>2.59</v>
      </c>
      <c r="S452" s="33">
        <v>2.59</v>
      </c>
      <c r="T452" s="33">
        <v>2.59</v>
      </c>
      <c r="U452" s="33">
        <v>2.59</v>
      </c>
      <c r="V452" s="33">
        <v>2.59</v>
      </c>
      <c r="W452" s="33">
        <v>2.59</v>
      </c>
      <c r="X452" s="33">
        <v>2.59</v>
      </c>
      <c r="Y452" s="33">
        <v>2.59</v>
      </c>
      <c r="Z452" s="33">
        <v>2.59</v>
      </c>
      <c r="AA452" s="33">
        <v>2.59</v>
      </c>
      <c r="AB452" s="33">
        <v>2.59</v>
      </c>
      <c r="AC452" s="33">
        <v>2.59</v>
      </c>
      <c r="AD452" s="33">
        <v>2.59</v>
      </c>
      <c r="AE452" s="33">
        <v>0</v>
      </c>
      <c r="AF452" s="34"/>
      <c r="AG452" s="34"/>
      <c r="AH452" s="34"/>
    </row>
    <row r="453" spans="1:34" ht="14.5" x14ac:dyDescent="0.35">
      <c r="A453" s="8" t="str">
        <f t="shared" si="8"/>
        <v>FlächeMalta</v>
      </c>
      <c r="B453" s="8">
        <v>453</v>
      </c>
      <c r="C453" s="32" t="s">
        <v>233</v>
      </c>
      <c r="D453" s="32" t="s">
        <v>16</v>
      </c>
      <c r="E453" s="32" t="s">
        <v>180</v>
      </c>
      <c r="F453" s="32" t="s">
        <v>373</v>
      </c>
      <c r="G453" s="32" t="s">
        <v>32</v>
      </c>
      <c r="H453" s="32" t="s">
        <v>374</v>
      </c>
      <c r="I453" s="33">
        <v>0.32</v>
      </c>
      <c r="J453" s="33">
        <v>0.32</v>
      </c>
      <c r="K453" s="33">
        <v>0.32</v>
      </c>
      <c r="L453" s="33">
        <v>0.32</v>
      </c>
      <c r="M453" s="33">
        <v>0.32</v>
      </c>
      <c r="N453" s="33">
        <v>0.32</v>
      </c>
      <c r="O453" s="33">
        <v>0.32</v>
      </c>
      <c r="P453" s="33">
        <v>0.32</v>
      </c>
      <c r="Q453" s="33">
        <v>0.32</v>
      </c>
      <c r="R453" s="33">
        <v>0.32</v>
      </c>
      <c r="S453" s="33">
        <v>0.32</v>
      </c>
      <c r="T453" s="33">
        <v>0.32</v>
      </c>
      <c r="U453" s="33">
        <v>0.32</v>
      </c>
      <c r="V453" s="33">
        <v>0.32</v>
      </c>
      <c r="W453" s="33">
        <v>0.32</v>
      </c>
      <c r="X453" s="33">
        <v>0.32</v>
      </c>
      <c r="Y453" s="33">
        <v>0.32</v>
      </c>
      <c r="Z453" s="33">
        <v>0.32</v>
      </c>
      <c r="AA453" s="33">
        <v>0.32</v>
      </c>
      <c r="AB453" s="33">
        <v>0.32</v>
      </c>
      <c r="AC453" s="33">
        <v>0.32</v>
      </c>
      <c r="AD453" s="33">
        <v>0.32</v>
      </c>
      <c r="AE453" s="33">
        <v>0</v>
      </c>
      <c r="AF453" s="34"/>
      <c r="AG453" s="34"/>
      <c r="AH453" s="34"/>
    </row>
    <row r="454" spans="1:34" ht="14.5" x14ac:dyDescent="0.35">
      <c r="A454" s="8" t="str">
        <f t="shared" si="8"/>
        <v>FlächeNiederlande</v>
      </c>
      <c r="B454" s="8">
        <v>454</v>
      </c>
      <c r="C454" s="32" t="s">
        <v>233</v>
      </c>
      <c r="D454" s="32" t="s">
        <v>1</v>
      </c>
      <c r="E454" s="32" t="s">
        <v>180</v>
      </c>
      <c r="F454" s="32" t="s">
        <v>373</v>
      </c>
      <c r="G454" s="32" t="s">
        <v>32</v>
      </c>
      <c r="H454" s="32" t="s">
        <v>374</v>
      </c>
      <c r="I454" s="33">
        <v>41.53</v>
      </c>
      <c r="J454" s="33">
        <v>41.53</v>
      </c>
      <c r="K454" s="33">
        <v>41.53</v>
      </c>
      <c r="L454" s="33">
        <v>41.53</v>
      </c>
      <c r="M454" s="33">
        <v>41.53</v>
      </c>
      <c r="N454" s="33">
        <v>41.54</v>
      </c>
      <c r="O454" s="33">
        <v>41.54</v>
      </c>
      <c r="P454" s="33">
        <v>41.54</v>
      </c>
      <c r="Q454" s="33">
        <v>41.54</v>
      </c>
      <c r="R454" s="33">
        <v>41.54</v>
      </c>
      <c r="S454" s="33">
        <v>41.54</v>
      </c>
      <c r="T454" s="33">
        <v>41.54</v>
      </c>
      <c r="U454" s="33">
        <v>41.54</v>
      </c>
      <c r="V454" s="33">
        <v>41.54</v>
      </c>
      <c r="W454" s="33">
        <v>41.54</v>
      </c>
      <c r="X454" s="33">
        <v>41.54</v>
      </c>
      <c r="Y454" s="33">
        <v>41.54</v>
      </c>
      <c r="Z454" s="33">
        <v>41.54</v>
      </c>
      <c r="AA454" s="33">
        <v>41.54</v>
      </c>
      <c r="AB454" s="33">
        <v>41.54</v>
      </c>
      <c r="AC454" s="33">
        <v>41.54</v>
      </c>
      <c r="AD454" s="33">
        <v>41.54</v>
      </c>
      <c r="AE454" s="33">
        <v>0</v>
      </c>
      <c r="AF454" s="34"/>
      <c r="AG454" s="34"/>
      <c r="AH454" s="34"/>
    </row>
    <row r="455" spans="1:34" ht="14.5" x14ac:dyDescent="0.35">
      <c r="A455" s="8" t="str">
        <f t="shared" si="8"/>
        <v>FlächeÖsterreich</v>
      </c>
      <c r="B455" s="8">
        <v>455</v>
      </c>
      <c r="C455" s="32" t="s">
        <v>233</v>
      </c>
      <c r="D455" s="32" t="s">
        <v>56</v>
      </c>
      <c r="E455" s="32" t="s">
        <v>180</v>
      </c>
      <c r="F455" s="32" t="s">
        <v>373</v>
      </c>
      <c r="G455" s="32" t="s">
        <v>32</v>
      </c>
      <c r="H455" s="32" t="s">
        <v>374</v>
      </c>
      <c r="I455" s="33">
        <v>83.879000000000005</v>
      </c>
      <c r="J455" s="33">
        <v>83.879000000000005</v>
      </c>
      <c r="K455" s="33">
        <v>83.879000000000005</v>
      </c>
      <c r="L455" s="33">
        <v>83.879000000000005</v>
      </c>
      <c r="M455" s="33">
        <v>83.879000000000005</v>
      </c>
      <c r="N455" s="33">
        <v>83.879000000000005</v>
      </c>
      <c r="O455" s="33">
        <v>83.879000000000005</v>
      </c>
      <c r="P455" s="33">
        <v>83.879000000000005</v>
      </c>
      <c r="Q455" s="33">
        <v>83.879000000000005</v>
      </c>
      <c r="R455" s="33">
        <v>83.879000000000005</v>
      </c>
      <c r="S455" s="33">
        <v>83.879000000000005</v>
      </c>
      <c r="T455" s="33">
        <v>83.879000000000005</v>
      </c>
      <c r="U455" s="33">
        <v>83.879000000000005</v>
      </c>
      <c r="V455" s="33">
        <v>83.879000000000005</v>
      </c>
      <c r="W455" s="33">
        <v>83.879000000000005</v>
      </c>
      <c r="X455" s="33">
        <v>83.879000000000005</v>
      </c>
      <c r="Y455" s="33">
        <v>83.879000000000005</v>
      </c>
      <c r="Z455" s="33">
        <v>83.879000000000005</v>
      </c>
      <c r="AA455" s="33">
        <v>83.879000000000005</v>
      </c>
      <c r="AB455" s="33">
        <v>83.879000000000005</v>
      </c>
      <c r="AC455" s="33">
        <v>83.879000000000005</v>
      </c>
      <c r="AD455" s="33">
        <v>83.879000000000005</v>
      </c>
      <c r="AE455" s="33">
        <v>0</v>
      </c>
      <c r="AF455" s="34"/>
      <c r="AG455" s="34"/>
      <c r="AH455" s="34"/>
    </row>
    <row r="456" spans="1:34" ht="14.5" x14ac:dyDescent="0.35">
      <c r="A456" s="8" t="str">
        <f t="shared" si="8"/>
        <v>FlächePolen</v>
      </c>
      <c r="B456" s="8">
        <v>456</v>
      </c>
      <c r="C456" s="32" t="s">
        <v>233</v>
      </c>
      <c r="D456" s="32" t="s">
        <v>21</v>
      </c>
      <c r="E456" s="32" t="s">
        <v>180</v>
      </c>
      <c r="F456" s="32" t="s">
        <v>373</v>
      </c>
      <c r="G456" s="32" t="s">
        <v>32</v>
      </c>
      <c r="H456" s="32" t="s">
        <v>374</v>
      </c>
      <c r="I456" s="33">
        <v>312.69</v>
      </c>
      <c r="J456" s="33">
        <v>312.69</v>
      </c>
      <c r="K456" s="33">
        <v>312.69</v>
      </c>
      <c r="L456" s="33">
        <v>312.69</v>
      </c>
      <c r="M456" s="33">
        <v>312.69</v>
      </c>
      <c r="N456" s="33">
        <v>312.69</v>
      </c>
      <c r="O456" s="33">
        <v>312.68</v>
      </c>
      <c r="P456" s="33">
        <v>312.68</v>
      </c>
      <c r="Q456" s="33">
        <v>312.68</v>
      </c>
      <c r="R456" s="33">
        <v>312.68</v>
      </c>
      <c r="S456" s="33">
        <v>312.68</v>
      </c>
      <c r="T456" s="33">
        <v>312.68</v>
      </c>
      <c r="U456" s="33">
        <v>312.68</v>
      </c>
      <c r="V456" s="33">
        <v>312.68</v>
      </c>
      <c r="W456" s="33">
        <v>312.68</v>
      </c>
      <c r="X456" s="33">
        <v>312.68</v>
      </c>
      <c r="Y456" s="33">
        <v>312.68</v>
      </c>
      <c r="Z456" s="33">
        <v>312.68</v>
      </c>
      <c r="AA456" s="33">
        <v>312.69</v>
      </c>
      <c r="AB456" s="33">
        <v>312.69</v>
      </c>
      <c r="AC456" s="33">
        <v>312.70999999999998</v>
      </c>
      <c r="AD456" s="33">
        <v>312.70999999999998</v>
      </c>
      <c r="AE456" s="33">
        <v>0</v>
      </c>
      <c r="AF456" s="34"/>
      <c r="AG456" s="34"/>
      <c r="AH456" s="34"/>
    </row>
    <row r="457" spans="1:34" ht="14.5" x14ac:dyDescent="0.35">
      <c r="A457" s="8" t="str">
        <f t="shared" ref="A457:A477" si="9">C457&amp;D457</f>
        <v>FlächePortugal</v>
      </c>
      <c r="B457" s="8">
        <v>457</v>
      </c>
      <c r="C457" s="32" t="s">
        <v>233</v>
      </c>
      <c r="D457" s="32" t="s">
        <v>7</v>
      </c>
      <c r="E457" s="32" t="s">
        <v>180</v>
      </c>
      <c r="F457" s="32" t="s">
        <v>373</v>
      </c>
      <c r="G457" s="32" t="s">
        <v>32</v>
      </c>
      <c r="H457" s="32" t="s">
        <v>374</v>
      </c>
      <c r="I457" s="33">
        <v>92.12</v>
      </c>
      <c r="J457" s="33">
        <v>92.12</v>
      </c>
      <c r="K457" s="33">
        <v>92.12</v>
      </c>
      <c r="L457" s="33">
        <v>92.12</v>
      </c>
      <c r="M457" s="33">
        <v>92.12</v>
      </c>
      <c r="N457" s="33">
        <v>92.09</v>
      </c>
      <c r="O457" s="33">
        <v>92.09</v>
      </c>
      <c r="P457" s="33">
        <v>92.09</v>
      </c>
      <c r="Q457" s="33">
        <v>92.09</v>
      </c>
      <c r="R457" s="33">
        <v>92.21</v>
      </c>
      <c r="S457" s="33">
        <v>92.21</v>
      </c>
      <c r="T457" s="33">
        <v>92.21</v>
      </c>
      <c r="U457" s="33">
        <v>92.21</v>
      </c>
      <c r="V457" s="33">
        <v>92.225200000000001</v>
      </c>
      <c r="W457" s="33">
        <v>92.2256</v>
      </c>
      <c r="X457" s="33">
        <v>92.2256</v>
      </c>
      <c r="Y457" s="33">
        <v>92.2256</v>
      </c>
      <c r="Z457" s="33">
        <v>92.2256</v>
      </c>
      <c r="AA457" s="33">
        <v>92.2256</v>
      </c>
      <c r="AB457" s="33">
        <v>92.23</v>
      </c>
      <c r="AC457" s="33">
        <v>92.23</v>
      </c>
      <c r="AD457" s="33">
        <v>92.23</v>
      </c>
      <c r="AE457" s="33">
        <v>0</v>
      </c>
      <c r="AF457" s="34"/>
      <c r="AG457" s="34"/>
      <c r="AH457" s="34"/>
    </row>
    <row r="458" spans="1:34" ht="14.5" x14ac:dyDescent="0.35">
      <c r="A458" s="8" t="str">
        <f t="shared" si="9"/>
        <v>FlächeRumänien</v>
      </c>
      <c r="B458" s="8">
        <v>458</v>
      </c>
      <c r="C458" s="32" t="s">
        <v>233</v>
      </c>
      <c r="D458" s="32" t="s">
        <v>100</v>
      </c>
      <c r="E458" s="32" t="s">
        <v>180</v>
      </c>
      <c r="F458" s="32" t="s">
        <v>373</v>
      </c>
      <c r="G458" s="32" t="s">
        <v>32</v>
      </c>
      <c r="H458" s="32" t="s">
        <v>374</v>
      </c>
      <c r="I458" s="33">
        <v>238.39</v>
      </c>
      <c r="J458" s="33">
        <v>238.39</v>
      </c>
      <c r="K458" s="33">
        <v>238.39</v>
      </c>
      <c r="L458" s="33">
        <v>238.39</v>
      </c>
      <c r="M458" s="33">
        <v>238.39</v>
      </c>
      <c r="N458" s="33">
        <v>238.39</v>
      </c>
      <c r="O458" s="33">
        <v>238.39</v>
      </c>
      <c r="P458" s="33">
        <v>238.39</v>
      </c>
      <c r="Q458" s="33">
        <v>238.39</v>
      </c>
      <c r="R458" s="33">
        <v>238.39</v>
      </c>
      <c r="S458" s="33">
        <v>238.39</v>
      </c>
      <c r="T458" s="33">
        <v>238.39</v>
      </c>
      <c r="U458" s="33">
        <v>238.39</v>
      </c>
      <c r="V458" s="33">
        <v>238.4</v>
      </c>
      <c r="W458" s="33">
        <v>238.4</v>
      </c>
      <c r="X458" s="33">
        <v>238.4</v>
      </c>
      <c r="Y458" s="33">
        <v>238.4</v>
      </c>
      <c r="Z458" s="33">
        <v>238.4</v>
      </c>
      <c r="AA458" s="33">
        <v>238.4</v>
      </c>
      <c r="AB458" s="33">
        <v>238.4</v>
      </c>
      <c r="AC458" s="33">
        <v>238.4</v>
      </c>
      <c r="AD458" s="33">
        <v>238.4</v>
      </c>
      <c r="AE458" s="33">
        <v>0</v>
      </c>
      <c r="AF458" s="34"/>
      <c r="AG458" s="34"/>
      <c r="AH458" s="34"/>
    </row>
    <row r="459" spans="1:34" ht="14.5" x14ac:dyDescent="0.35">
      <c r="A459" s="8" t="str">
        <f t="shared" si="9"/>
        <v>FlächeSchweden</v>
      </c>
      <c r="B459" s="8">
        <v>459</v>
      </c>
      <c r="C459" s="32" t="s">
        <v>233</v>
      </c>
      <c r="D459" s="32" t="s">
        <v>13</v>
      </c>
      <c r="E459" s="32" t="s">
        <v>180</v>
      </c>
      <c r="F459" s="32" t="s">
        <v>373</v>
      </c>
      <c r="G459" s="32" t="s">
        <v>32</v>
      </c>
      <c r="H459" s="32" t="s">
        <v>374</v>
      </c>
      <c r="I459" s="33">
        <v>447.42010999999997</v>
      </c>
      <c r="J459" s="33">
        <v>447.42010999999997</v>
      </c>
      <c r="K459" s="33">
        <v>447.42010999999997</v>
      </c>
      <c r="L459" s="33">
        <v>447.42010999999997</v>
      </c>
      <c r="M459" s="33">
        <v>447.42010999999997</v>
      </c>
      <c r="N459" s="33">
        <v>447.42010999999997</v>
      </c>
      <c r="O459" s="33">
        <v>447.42010999999997</v>
      </c>
      <c r="P459" s="33">
        <v>447.42010999999997</v>
      </c>
      <c r="Q459" s="33">
        <v>447.42010999999997</v>
      </c>
      <c r="R459" s="33">
        <v>447.42010999999997</v>
      </c>
      <c r="S459" s="33">
        <v>447.42010999999997</v>
      </c>
      <c r="T459" s="33">
        <v>447.42010999999997</v>
      </c>
      <c r="U459" s="33">
        <v>447.42010999999997</v>
      </c>
      <c r="V459" s="33">
        <v>528.44752000000005</v>
      </c>
      <c r="W459" s="33">
        <v>528.44752000000005</v>
      </c>
      <c r="X459" s="33">
        <v>528.44929000000002</v>
      </c>
      <c r="Y459" s="33">
        <v>528.44929000000002</v>
      </c>
      <c r="Z459" s="33">
        <v>528.44929000000002</v>
      </c>
      <c r="AA459" s="33">
        <v>528.44929000000002</v>
      </c>
      <c r="AB459" s="33">
        <v>528.86106000000007</v>
      </c>
      <c r="AC459" s="33">
        <v>528.86070400000006</v>
      </c>
      <c r="AD459" s="33">
        <v>528.86072000000001</v>
      </c>
      <c r="AE459" s="33">
        <v>0</v>
      </c>
      <c r="AF459" s="34"/>
      <c r="AG459" s="34"/>
      <c r="AH459" s="34"/>
    </row>
    <row r="460" spans="1:34" ht="14.5" x14ac:dyDescent="0.35">
      <c r="A460" s="8" t="str">
        <f t="shared" si="9"/>
        <v>FlächeSlowakei</v>
      </c>
      <c r="B460" s="8">
        <v>460</v>
      </c>
      <c r="C460" s="32" t="s">
        <v>233</v>
      </c>
      <c r="D460" s="32" t="s">
        <v>23</v>
      </c>
      <c r="E460" s="32" t="s">
        <v>180</v>
      </c>
      <c r="F460" s="32" t="s">
        <v>373</v>
      </c>
      <c r="G460" s="32" t="s">
        <v>32</v>
      </c>
      <c r="H460" s="32" t="s">
        <v>374</v>
      </c>
      <c r="I460" s="33">
        <v>49.03</v>
      </c>
      <c r="J460" s="33">
        <v>49.03</v>
      </c>
      <c r="K460" s="33">
        <v>49.03</v>
      </c>
      <c r="L460" s="33">
        <v>49.03</v>
      </c>
      <c r="M460" s="33">
        <v>49.03</v>
      </c>
      <c r="N460" s="33">
        <v>49.03</v>
      </c>
      <c r="O460" s="33">
        <v>49.03</v>
      </c>
      <c r="P460" s="33">
        <v>49.03</v>
      </c>
      <c r="Q460" s="33">
        <v>49.034999999999997</v>
      </c>
      <c r="R460" s="33">
        <v>49.04</v>
      </c>
      <c r="S460" s="33">
        <v>49.036999999999999</v>
      </c>
      <c r="T460" s="33">
        <v>49.036000000000001</v>
      </c>
      <c r="U460" s="33">
        <v>49.036000000000001</v>
      </c>
      <c r="V460" s="33">
        <v>49.036000000000001</v>
      </c>
      <c r="W460" s="33">
        <v>49.03</v>
      </c>
      <c r="X460" s="33">
        <v>49.03</v>
      </c>
      <c r="Y460" s="33">
        <v>49.03</v>
      </c>
      <c r="Z460" s="33">
        <v>49.03</v>
      </c>
      <c r="AA460" s="33">
        <v>49.03</v>
      </c>
      <c r="AB460" s="33">
        <v>49.03</v>
      </c>
      <c r="AC460" s="33">
        <v>49.03</v>
      </c>
      <c r="AD460" s="33">
        <v>49.03</v>
      </c>
      <c r="AE460" s="33">
        <v>0</v>
      </c>
      <c r="AF460" s="34"/>
      <c r="AG460" s="34"/>
      <c r="AH460" s="34"/>
    </row>
    <row r="461" spans="1:34" ht="14.5" x14ac:dyDescent="0.35">
      <c r="A461" s="8" t="str">
        <f t="shared" si="9"/>
        <v>FlächeSlowenien</v>
      </c>
      <c r="B461" s="8">
        <v>461</v>
      </c>
      <c r="C461" s="32" t="s">
        <v>233</v>
      </c>
      <c r="D461" s="32" t="s">
        <v>26</v>
      </c>
      <c r="E461" s="32" t="s">
        <v>180</v>
      </c>
      <c r="F461" s="32" t="s">
        <v>373</v>
      </c>
      <c r="G461" s="32" t="s">
        <v>32</v>
      </c>
      <c r="H461" s="32" t="s">
        <v>374</v>
      </c>
      <c r="I461" s="33">
        <v>20.27</v>
      </c>
      <c r="J461" s="33">
        <v>20.27</v>
      </c>
      <c r="K461" s="33">
        <v>20.27</v>
      </c>
      <c r="L461" s="33">
        <v>20.27</v>
      </c>
      <c r="M461" s="33">
        <v>20.27</v>
      </c>
      <c r="N461" s="33">
        <v>20.27</v>
      </c>
      <c r="O461" s="33">
        <v>20.27</v>
      </c>
      <c r="P461" s="33">
        <v>20.27</v>
      </c>
      <c r="Q461" s="33">
        <v>20.27</v>
      </c>
      <c r="R461" s="33">
        <v>20.27</v>
      </c>
      <c r="S461" s="33">
        <v>20.27</v>
      </c>
      <c r="T461" s="33">
        <v>20.27</v>
      </c>
      <c r="U461" s="33">
        <v>20.27</v>
      </c>
      <c r="V461" s="33">
        <v>20.675000000000001</v>
      </c>
      <c r="W461" s="33">
        <v>20.675000000000001</v>
      </c>
      <c r="X461" s="33">
        <v>20.675000000000001</v>
      </c>
      <c r="Y461" s="33">
        <v>20.675000000000001</v>
      </c>
      <c r="Z461" s="33">
        <v>20.48</v>
      </c>
      <c r="AA461" s="33">
        <v>20.48</v>
      </c>
      <c r="AB461" s="33">
        <v>20.48</v>
      </c>
      <c r="AC461" s="33">
        <v>20.48</v>
      </c>
      <c r="AD461" s="33">
        <v>20.48</v>
      </c>
      <c r="AE461" s="33">
        <v>0</v>
      </c>
      <c r="AF461" s="34"/>
      <c r="AG461" s="34"/>
      <c r="AH461" s="34"/>
    </row>
    <row r="462" spans="1:34" ht="14.5" x14ac:dyDescent="0.35">
      <c r="A462" s="8" t="str">
        <f t="shared" si="9"/>
        <v>FlächeSpanien</v>
      </c>
      <c r="B462" s="8">
        <v>462</v>
      </c>
      <c r="C462" s="32" t="s">
        <v>233</v>
      </c>
      <c r="D462" s="32" t="s">
        <v>8</v>
      </c>
      <c r="E462" s="32" t="s">
        <v>180</v>
      </c>
      <c r="F462" s="32" t="s">
        <v>373</v>
      </c>
      <c r="G462" s="32" t="s">
        <v>32</v>
      </c>
      <c r="H462" s="32" t="s">
        <v>374</v>
      </c>
      <c r="I462" s="33">
        <v>505</v>
      </c>
      <c r="J462" s="33">
        <v>505.02</v>
      </c>
      <c r="K462" s="33">
        <v>505.32</v>
      </c>
      <c r="L462" s="33">
        <v>505.37</v>
      </c>
      <c r="M462" s="33">
        <v>505.37</v>
      </c>
      <c r="N462" s="33">
        <v>505.37</v>
      </c>
      <c r="O462" s="33">
        <v>505.37</v>
      </c>
      <c r="P462" s="33">
        <v>505.37</v>
      </c>
      <c r="Q462" s="33">
        <v>505.37</v>
      </c>
      <c r="R462" s="33">
        <v>505.37</v>
      </c>
      <c r="S462" s="33">
        <v>505.6</v>
      </c>
      <c r="T462" s="33">
        <v>505.6</v>
      </c>
      <c r="U462" s="33">
        <v>505.94</v>
      </c>
      <c r="V462" s="33">
        <v>505.94</v>
      </c>
      <c r="W462" s="33">
        <v>505.94</v>
      </c>
      <c r="X462" s="33">
        <v>505.92399999999998</v>
      </c>
      <c r="Y462" s="33">
        <v>505.935</v>
      </c>
      <c r="Z462" s="33">
        <v>505.93522999999999</v>
      </c>
      <c r="AA462" s="33">
        <v>505.957289</v>
      </c>
      <c r="AB462" s="33">
        <v>505.95279600000003</v>
      </c>
      <c r="AC462" s="33">
        <v>505.96989100000002</v>
      </c>
      <c r="AD462" s="33">
        <v>505.96459399999998</v>
      </c>
      <c r="AE462" s="33">
        <v>0</v>
      </c>
      <c r="AF462" s="34"/>
      <c r="AG462" s="34"/>
      <c r="AH462" s="34"/>
    </row>
    <row r="463" spans="1:34" ht="14.5" x14ac:dyDescent="0.35">
      <c r="A463" s="8" t="str">
        <f t="shared" si="9"/>
        <v>FlächeTschechische Republik</v>
      </c>
      <c r="B463" s="8">
        <v>463</v>
      </c>
      <c r="C463" s="32" t="s">
        <v>233</v>
      </c>
      <c r="D463" s="32" t="s">
        <v>22</v>
      </c>
      <c r="E463" s="32" t="s">
        <v>180</v>
      </c>
      <c r="F463" s="32" t="s">
        <v>373</v>
      </c>
      <c r="G463" s="32" t="s">
        <v>32</v>
      </c>
      <c r="H463" s="32" t="s">
        <v>374</v>
      </c>
      <c r="I463" s="33">
        <v>78.87</v>
      </c>
      <c r="J463" s="33">
        <v>78.87</v>
      </c>
      <c r="K463" s="33">
        <v>78.87</v>
      </c>
      <c r="L463" s="33">
        <v>78.87</v>
      </c>
      <c r="M463" s="33">
        <v>78.87</v>
      </c>
      <c r="N463" s="33">
        <v>78.87</v>
      </c>
      <c r="O463" s="33">
        <v>78.87</v>
      </c>
      <c r="P463" s="33">
        <v>78.87</v>
      </c>
      <c r="Q463" s="33">
        <v>78.87</v>
      </c>
      <c r="R463" s="33">
        <v>78.87</v>
      </c>
      <c r="S463" s="33">
        <v>78.87</v>
      </c>
      <c r="T463" s="33">
        <v>78.87</v>
      </c>
      <c r="U463" s="33">
        <v>78.87</v>
      </c>
      <c r="V463" s="33">
        <v>78.87</v>
      </c>
      <c r="W463" s="33">
        <v>78.87</v>
      </c>
      <c r="X463" s="33">
        <v>78.87</v>
      </c>
      <c r="Y463" s="33">
        <v>78.87</v>
      </c>
      <c r="Z463" s="33">
        <v>78.87</v>
      </c>
      <c r="AA463" s="33">
        <v>78.87</v>
      </c>
      <c r="AB463" s="33">
        <v>78.870039999999989</v>
      </c>
      <c r="AC463" s="33">
        <v>78.871009999999998</v>
      </c>
      <c r="AD463" s="33">
        <v>78.871039999999994</v>
      </c>
      <c r="AE463" s="33">
        <v>0</v>
      </c>
      <c r="AF463" s="34"/>
      <c r="AG463" s="34"/>
      <c r="AH463" s="34"/>
    </row>
    <row r="464" spans="1:34" ht="14.5" x14ac:dyDescent="0.35">
      <c r="A464" s="8" t="str">
        <f t="shared" si="9"/>
        <v>FlächeUngarn</v>
      </c>
      <c r="B464" s="8">
        <v>464</v>
      </c>
      <c r="C464" s="32" t="s">
        <v>233</v>
      </c>
      <c r="D464" s="32" t="s">
        <v>24</v>
      </c>
      <c r="E464" s="32" t="s">
        <v>180</v>
      </c>
      <c r="F464" s="32" t="s">
        <v>373</v>
      </c>
      <c r="G464" s="32" t="s">
        <v>32</v>
      </c>
      <c r="H464" s="32" t="s">
        <v>374</v>
      </c>
      <c r="I464" s="33">
        <v>93.03</v>
      </c>
      <c r="J464" s="33">
        <v>93.03</v>
      </c>
      <c r="K464" s="33">
        <v>93.03</v>
      </c>
      <c r="L464" s="33">
        <v>93.03</v>
      </c>
      <c r="M464" s="33">
        <v>93.03</v>
      </c>
      <c r="N464" s="33">
        <v>93.03</v>
      </c>
      <c r="O464" s="33">
        <v>93.03</v>
      </c>
      <c r="P464" s="33">
        <v>93.03</v>
      </c>
      <c r="Q464" s="33">
        <v>93.03</v>
      </c>
      <c r="R464" s="33">
        <v>93.03</v>
      </c>
      <c r="S464" s="33">
        <v>93.03</v>
      </c>
      <c r="T464" s="33">
        <v>93.03</v>
      </c>
      <c r="U464" s="33">
        <v>93.03</v>
      </c>
      <c r="V464" s="33">
        <v>93.03</v>
      </c>
      <c r="W464" s="33">
        <v>93.03</v>
      </c>
      <c r="X464" s="33">
        <v>93.03</v>
      </c>
      <c r="Y464" s="33">
        <v>93.03</v>
      </c>
      <c r="Z464" s="33">
        <v>93.03</v>
      </c>
      <c r="AA464" s="33">
        <v>93.03</v>
      </c>
      <c r="AB464" s="33">
        <v>93.03</v>
      </c>
      <c r="AC464" s="33">
        <v>93.03</v>
      </c>
      <c r="AD464" s="33">
        <v>93.03</v>
      </c>
      <c r="AE464" s="33">
        <v>0</v>
      </c>
      <c r="AF464" s="34"/>
      <c r="AG464" s="34"/>
      <c r="AH464" s="34"/>
    </row>
    <row r="465" spans="1:34" ht="14.5" x14ac:dyDescent="0.35">
      <c r="A465" s="8" t="str">
        <f t="shared" si="9"/>
        <v>FlächeVereinigtes Königreich Großbritannien und Nordirland</v>
      </c>
      <c r="B465" s="8">
        <v>465</v>
      </c>
      <c r="C465" s="32" t="s">
        <v>233</v>
      </c>
      <c r="D465" s="32" t="s">
        <v>57</v>
      </c>
      <c r="E465" s="32" t="s">
        <v>180</v>
      </c>
      <c r="F465" s="32" t="s">
        <v>373</v>
      </c>
      <c r="G465" s="32" t="s">
        <v>32</v>
      </c>
      <c r="H465" s="32" t="s">
        <v>374</v>
      </c>
      <c r="I465" s="33">
        <v>243.61</v>
      </c>
      <c r="J465" s="33">
        <v>243.61</v>
      </c>
      <c r="K465" s="33">
        <v>243.61</v>
      </c>
      <c r="L465" s="33">
        <v>243.61</v>
      </c>
      <c r="M465" s="33">
        <v>243.61</v>
      </c>
      <c r="N465" s="33">
        <v>243.61</v>
      </c>
      <c r="O465" s="33">
        <v>243.61</v>
      </c>
      <c r="P465" s="33">
        <v>243.61</v>
      </c>
      <c r="Q465" s="33">
        <v>243.61</v>
      </c>
      <c r="R465" s="33">
        <v>243.61</v>
      </c>
      <c r="S465" s="33">
        <v>243.61</v>
      </c>
      <c r="T465" s="33">
        <v>243.61</v>
      </c>
      <c r="U465" s="33">
        <v>243.61</v>
      </c>
      <c r="V465" s="33">
        <v>243.61</v>
      </c>
      <c r="W465" s="33">
        <v>243.61</v>
      </c>
      <c r="X465" s="33">
        <v>243.61</v>
      </c>
      <c r="Y465" s="33">
        <v>243.61</v>
      </c>
      <c r="Z465" s="33">
        <v>243.61</v>
      </c>
      <c r="AA465" s="33">
        <v>243.61</v>
      </c>
      <c r="AB465" s="33">
        <v>243.61</v>
      </c>
      <c r="AC465" s="33">
        <v>243.61</v>
      </c>
      <c r="AD465" s="33">
        <v>243.61</v>
      </c>
      <c r="AE465" s="33">
        <v>0</v>
      </c>
      <c r="AF465" s="34"/>
      <c r="AG465" s="34"/>
      <c r="AH465" s="34"/>
    </row>
    <row r="466" spans="1:34" ht="14.5" x14ac:dyDescent="0.35">
      <c r="A466" s="8" t="str">
        <f t="shared" si="9"/>
        <v>FlächeZypern</v>
      </c>
      <c r="B466" s="8">
        <v>466</v>
      </c>
      <c r="C466" s="32" t="s">
        <v>233</v>
      </c>
      <c r="D466" s="32" t="s">
        <v>30</v>
      </c>
      <c r="E466" s="32" t="s">
        <v>180</v>
      </c>
      <c r="F466" s="32" t="s">
        <v>373</v>
      </c>
      <c r="G466" s="32" t="s">
        <v>32</v>
      </c>
      <c r="H466" s="32" t="s">
        <v>374</v>
      </c>
      <c r="I466" s="33">
        <v>9.25</v>
      </c>
      <c r="J466" s="33">
        <v>9.25</v>
      </c>
      <c r="K466" s="33">
        <v>9.25</v>
      </c>
      <c r="L466" s="33">
        <v>9.25</v>
      </c>
      <c r="M466" s="33">
        <v>9.25</v>
      </c>
      <c r="N466" s="33">
        <v>9.25</v>
      </c>
      <c r="O466" s="33">
        <v>9.25</v>
      </c>
      <c r="P466" s="33">
        <v>9.25</v>
      </c>
      <c r="Q466" s="33">
        <v>9.25</v>
      </c>
      <c r="R466" s="33">
        <v>9.25</v>
      </c>
      <c r="S466" s="33">
        <v>9.25</v>
      </c>
      <c r="T466" s="33">
        <v>9.25</v>
      </c>
      <c r="U466" s="33">
        <v>9.25</v>
      </c>
      <c r="V466" s="33">
        <v>9.25</v>
      </c>
      <c r="W466" s="33">
        <v>9.2509999999999994</v>
      </c>
      <c r="X466" s="33">
        <v>9.2509999999999994</v>
      </c>
      <c r="Y466" s="33">
        <v>9.2509999999999994</v>
      </c>
      <c r="Z466" s="33">
        <v>9.2509999999999994</v>
      </c>
      <c r="AA466" s="33">
        <v>9.25</v>
      </c>
      <c r="AB466" s="33">
        <v>9.25</v>
      </c>
      <c r="AC466" s="33">
        <v>9.25</v>
      </c>
      <c r="AD466" s="33">
        <v>9.25</v>
      </c>
      <c r="AE466" s="33">
        <v>0</v>
      </c>
      <c r="AF466" s="34"/>
      <c r="AG466" s="34"/>
      <c r="AH466" s="34"/>
    </row>
    <row r="467" spans="1:34" ht="14.5" x14ac:dyDescent="0.35">
      <c r="A467" s="8" t="str">
        <f t="shared" si="9"/>
        <v>ForschungsquoteBelgien</v>
      </c>
      <c r="B467" s="8">
        <v>467</v>
      </c>
      <c r="C467" s="32" t="s">
        <v>237</v>
      </c>
      <c r="D467" s="32" t="s">
        <v>9</v>
      </c>
      <c r="E467" s="32" t="s">
        <v>62</v>
      </c>
      <c r="F467" s="32" t="s">
        <v>68</v>
      </c>
      <c r="G467" s="32" t="s">
        <v>32</v>
      </c>
      <c r="H467" s="32" t="s">
        <v>374</v>
      </c>
      <c r="I467" s="33">
        <v>1.94</v>
      </c>
      <c r="J467" s="33">
        <v>2.0299999999999998</v>
      </c>
      <c r="K467" s="33">
        <v>1.9</v>
      </c>
      <c r="L467" s="33">
        <v>1.84</v>
      </c>
      <c r="M467" s="33">
        <v>1.82</v>
      </c>
      <c r="N467" s="33">
        <v>1.79</v>
      </c>
      <c r="O467" s="33">
        <v>1.82</v>
      </c>
      <c r="P467" s="33">
        <v>1.85</v>
      </c>
      <c r="Q467" s="33">
        <v>1.94</v>
      </c>
      <c r="R467" s="33">
        <v>2</v>
      </c>
      <c r="S467" s="33">
        <v>2.06</v>
      </c>
      <c r="T467" s="33">
        <v>2.17</v>
      </c>
      <c r="U467" s="33">
        <v>2.2799999999999998</v>
      </c>
      <c r="V467" s="33">
        <v>2.33</v>
      </c>
      <c r="W467" s="33">
        <v>2.37</v>
      </c>
      <c r="X467" s="33">
        <v>2.4300000000000002</v>
      </c>
      <c r="Y467" s="33">
        <v>2.52</v>
      </c>
      <c r="Z467" s="33">
        <v>2.67</v>
      </c>
      <c r="AA467" s="33">
        <v>2.86</v>
      </c>
      <c r="AB467" s="33">
        <v>3.16</v>
      </c>
      <c r="AC467" s="33">
        <v>3.4</v>
      </c>
      <c r="AD467" s="33">
        <v>3.43</v>
      </c>
      <c r="AE467" s="33">
        <v>3.43</v>
      </c>
      <c r="AF467" s="34"/>
      <c r="AG467" s="34"/>
      <c r="AH467" s="34"/>
    </row>
    <row r="468" spans="1:34" ht="14.5" x14ac:dyDescent="0.35">
      <c r="A468" s="8" t="str">
        <f t="shared" si="9"/>
        <v>ForschungsquoteBulgarien</v>
      </c>
      <c r="B468" s="8">
        <v>468</v>
      </c>
      <c r="C468" s="32" t="s">
        <v>237</v>
      </c>
      <c r="D468" s="32" t="s">
        <v>25</v>
      </c>
      <c r="E468" s="32" t="s">
        <v>62</v>
      </c>
      <c r="F468" s="32" t="s">
        <v>68</v>
      </c>
      <c r="G468" s="32" t="s">
        <v>32</v>
      </c>
      <c r="H468" s="32" t="s">
        <v>374</v>
      </c>
      <c r="I468" s="33">
        <v>0.5</v>
      </c>
      <c r="J468" s="33">
        <v>0.45</v>
      </c>
      <c r="K468" s="33">
        <v>0.46</v>
      </c>
      <c r="L468" s="33">
        <v>0.47</v>
      </c>
      <c r="M468" s="33">
        <v>0.47</v>
      </c>
      <c r="N468" s="33">
        <v>0.44</v>
      </c>
      <c r="O468" s="33">
        <v>0.44</v>
      </c>
      <c r="P468" s="33">
        <v>0.43</v>
      </c>
      <c r="Q468" s="33">
        <v>0.45</v>
      </c>
      <c r="R468" s="33">
        <v>0.49</v>
      </c>
      <c r="S468" s="33">
        <v>0.56000000000000005</v>
      </c>
      <c r="T468" s="33">
        <v>0.53</v>
      </c>
      <c r="U468" s="33">
        <v>0.6</v>
      </c>
      <c r="V468" s="33">
        <v>0.63</v>
      </c>
      <c r="W468" s="33">
        <v>0.79</v>
      </c>
      <c r="X468" s="33">
        <v>0.95</v>
      </c>
      <c r="Y468" s="33">
        <v>0.77</v>
      </c>
      <c r="Z468" s="33">
        <v>0.74</v>
      </c>
      <c r="AA468" s="33">
        <v>0.75</v>
      </c>
      <c r="AB468" s="33">
        <v>0.83</v>
      </c>
      <c r="AC468" s="33">
        <v>0.85</v>
      </c>
      <c r="AD468" s="33">
        <v>0.77</v>
      </c>
      <c r="AE468" s="33">
        <v>0.77</v>
      </c>
      <c r="AF468" s="34"/>
      <c r="AG468" s="34"/>
      <c r="AH468" s="34"/>
    </row>
    <row r="469" spans="1:34" ht="14.5" x14ac:dyDescent="0.35">
      <c r="A469" s="8" t="str">
        <f t="shared" si="9"/>
        <v>ForschungsquoteDänemark</v>
      </c>
      <c r="B469" s="8">
        <v>469</v>
      </c>
      <c r="C469" s="32" t="s">
        <v>237</v>
      </c>
      <c r="D469" s="32" t="s">
        <v>5</v>
      </c>
      <c r="E469" s="32" t="s">
        <v>62</v>
      </c>
      <c r="F469" s="32" t="s">
        <v>68</v>
      </c>
      <c r="G469" s="32" t="s">
        <v>32</v>
      </c>
      <c r="H469" s="32" t="s">
        <v>374</v>
      </c>
      <c r="I469" s="33">
        <v>2.19</v>
      </c>
      <c r="J469" s="33">
        <v>2.3199999999999998</v>
      </c>
      <c r="K469" s="33">
        <v>2.44</v>
      </c>
      <c r="L469" s="33">
        <v>2.5099999999999998</v>
      </c>
      <c r="M469" s="33">
        <v>2.42</v>
      </c>
      <c r="N469" s="33">
        <v>2.39</v>
      </c>
      <c r="O469" s="33">
        <v>2.4</v>
      </c>
      <c r="P469" s="33">
        <v>2.52</v>
      </c>
      <c r="Q469" s="33">
        <v>2.77</v>
      </c>
      <c r="R469" s="33">
        <v>3.06</v>
      </c>
      <c r="S469" s="33">
        <v>2.92</v>
      </c>
      <c r="T469" s="33">
        <v>2.94</v>
      </c>
      <c r="U469" s="33">
        <v>2.98</v>
      </c>
      <c r="V469" s="33">
        <v>2.97</v>
      </c>
      <c r="W469" s="33">
        <v>2.91</v>
      </c>
      <c r="X469" s="33">
        <v>3.05</v>
      </c>
      <c r="Y469" s="33">
        <v>3.09</v>
      </c>
      <c r="Z469" s="33">
        <v>2.93</v>
      </c>
      <c r="AA469" s="33">
        <v>2.97</v>
      </c>
      <c r="AB469" s="33">
        <v>2.94</v>
      </c>
      <c r="AC469" s="33">
        <v>2.97</v>
      </c>
      <c r="AD469" s="33">
        <v>2.76</v>
      </c>
      <c r="AE469" s="33">
        <v>2.89</v>
      </c>
      <c r="AF469" s="34"/>
      <c r="AG469" s="34"/>
      <c r="AH469" s="34"/>
    </row>
    <row r="470" spans="1:34" ht="14.5" x14ac:dyDescent="0.35">
      <c r="A470" s="8" t="str">
        <f t="shared" si="9"/>
        <v>ForschungsquoteDeutschland</v>
      </c>
      <c r="B470" s="8">
        <v>470</v>
      </c>
      <c r="C470" s="32" t="s">
        <v>237</v>
      </c>
      <c r="D470" s="32" t="s">
        <v>2</v>
      </c>
      <c r="E470" s="32" t="s">
        <v>62</v>
      </c>
      <c r="F470" s="32" t="s">
        <v>68</v>
      </c>
      <c r="G470" s="32" t="s">
        <v>32</v>
      </c>
      <c r="H470" s="32" t="s">
        <v>374</v>
      </c>
      <c r="I470" s="33">
        <v>2.41</v>
      </c>
      <c r="J470" s="33">
        <v>2.4</v>
      </c>
      <c r="K470" s="33">
        <v>2.44</v>
      </c>
      <c r="L470" s="33">
        <v>2.4700000000000002</v>
      </c>
      <c r="M470" s="33">
        <v>2.44</v>
      </c>
      <c r="N470" s="33">
        <v>2.44</v>
      </c>
      <c r="O470" s="33">
        <v>2.4700000000000002</v>
      </c>
      <c r="P470" s="33">
        <v>2.46</v>
      </c>
      <c r="Q470" s="33">
        <v>2.62</v>
      </c>
      <c r="R470" s="33">
        <v>2.74</v>
      </c>
      <c r="S470" s="33">
        <v>2.73</v>
      </c>
      <c r="T470" s="33">
        <v>2.81</v>
      </c>
      <c r="U470" s="33">
        <v>2.88</v>
      </c>
      <c r="V470" s="33">
        <v>2.84</v>
      </c>
      <c r="W470" s="33">
        <v>2.88</v>
      </c>
      <c r="X470" s="33">
        <v>2.93</v>
      </c>
      <c r="Y470" s="33">
        <v>2.94</v>
      </c>
      <c r="Z470" s="33">
        <v>3.05</v>
      </c>
      <c r="AA470" s="33">
        <v>3.11</v>
      </c>
      <c r="AB470" s="33">
        <v>3.17</v>
      </c>
      <c r="AC470" s="33">
        <v>3.13</v>
      </c>
      <c r="AD470" s="33">
        <v>3.13</v>
      </c>
      <c r="AE470" s="33">
        <v>3.13</v>
      </c>
      <c r="AF470" s="34"/>
      <c r="AG470" s="34"/>
      <c r="AH470" s="34"/>
    </row>
    <row r="471" spans="1:34" ht="14.5" x14ac:dyDescent="0.35">
      <c r="A471" s="8" t="str">
        <f t="shared" si="9"/>
        <v>ForschungsquoteEstland</v>
      </c>
      <c r="B471" s="8">
        <v>471</v>
      </c>
      <c r="C471" s="32" t="s">
        <v>237</v>
      </c>
      <c r="D471" s="32" t="s">
        <v>18</v>
      </c>
      <c r="E471" s="32" t="s">
        <v>62</v>
      </c>
      <c r="F471" s="32" t="s">
        <v>68</v>
      </c>
      <c r="G471" s="32" t="s">
        <v>32</v>
      </c>
      <c r="H471" s="32" t="s">
        <v>374</v>
      </c>
      <c r="I471" s="33">
        <v>0.6</v>
      </c>
      <c r="J471" s="33">
        <v>0.7</v>
      </c>
      <c r="K471" s="33">
        <v>0.71</v>
      </c>
      <c r="L471" s="33">
        <v>0.76</v>
      </c>
      <c r="M471" s="33">
        <v>0.85</v>
      </c>
      <c r="N471" s="33">
        <v>0.92</v>
      </c>
      <c r="O471" s="33">
        <v>1.1100000000000001</v>
      </c>
      <c r="P471" s="33">
        <v>1.06</v>
      </c>
      <c r="Q471" s="33">
        <v>1.25</v>
      </c>
      <c r="R471" s="33">
        <v>1.4</v>
      </c>
      <c r="S471" s="33">
        <v>1.58</v>
      </c>
      <c r="T471" s="33">
        <v>2.31</v>
      </c>
      <c r="U471" s="33">
        <v>2.12</v>
      </c>
      <c r="V471" s="33">
        <v>1.72</v>
      </c>
      <c r="W471" s="33">
        <v>1.43</v>
      </c>
      <c r="X471" s="33">
        <v>1.47</v>
      </c>
      <c r="Y471" s="33">
        <v>1.24</v>
      </c>
      <c r="Z471" s="33">
        <v>1.28</v>
      </c>
      <c r="AA471" s="33">
        <v>1.41</v>
      </c>
      <c r="AB471" s="33">
        <v>1.62</v>
      </c>
      <c r="AC471" s="33">
        <v>1.75</v>
      </c>
      <c r="AD471" s="33">
        <v>1.77</v>
      </c>
      <c r="AE471" s="33">
        <v>1.78</v>
      </c>
      <c r="AF471" s="34"/>
      <c r="AG471" s="34"/>
      <c r="AH471" s="34"/>
    </row>
    <row r="472" spans="1:34" ht="14.5" x14ac:dyDescent="0.35">
      <c r="A472" s="8" t="str">
        <f t="shared" si="9"/>
        <v>ForschungsquoteEU27</v>
      </c>
      <c r="B472" s="8">
        <v>472</v>
      </c>
      <c r="C472" s="32" t="s">
        <v>237</v>
      </c>
      <c r="D472" s="32" t="s">
        <v>368</v>
      </c>
      <c r="E472" s="32" t="s">
        <v>62</v>
      </c>
      <c r="F472" s="32" t="s">
        <v>68</v>
      </c>
      <c r="G472" s="32" t="s">
        <v>32</v>
      </c>
      <c r="H472" s="32" t="s">
        <v>374</v>
      </c>
      <c r="I472" s="33">
        <v>1.81</v>
      </c>
      <c r="J472" s="33">
        <v>1.82</v>
      </c>
      <c r="K472" s="33">
        <v>1.83</v>
      </c>
      <c r="L472" s="33">
        <v>1.83</v>
      </c>
      <c r="M472" s="33">
        <v>1.8</v>
      </c>
      <c r="N472" s="33">
        <v>1.78</v>
      </c>
      <c r="O472" s="33">
        <v>1.8</v>
      </c>
      <c r="P472" s="33">
        <v>1.8</v>
      </c>
      <c r="Q472" s="33">
        <v>1.87</v>
      </c>
      <c r="R472" s="33">
        <v>1.97</v>
      </c>
      <c r="S472" s="33">
        <v>1.97</v>
      </c>
      <c r="T472" s="33">
        <v>2.02</v>
      </c>
      <c r="U472" s="33">
        <v>2.08</v>
      </c>
      <c r="V472" s="33">
        <v>2.1</v>
      </c>
      <c r="W472" s="33">
        <v>2.11</v>
      </c>
      <c r="X472" s="33">
        <v>2.12</v>
      </c>
      <c r="Y472" s="33">
        <v>2.12</v>
      </c>
      <c r="Z472" s="33">
        <v>2.15</v>
      </c>
      <c r="AA472" s="33">
        <v>2.1800000000000002</v>
      </c>
      <c r="AB472" s="33">
        <v>2.2200000000000002</v>
      </c>
      <c r="AC472" s="33">
        <v>2.2999999999999998</v>
      </c>
      <c r="AD472" s="33">
        <v>2.27</v>
      </c>
      <c r="AE472" s="33">
        <v>2.2400000000000002</v>
      </c>
      <c r="AF472" s="34"/>
      <c r="AG472" s="34"/>
      <c r="AH472" s="34"/>
    </row>
    <row r="473" spans="1:34" ht="14.5" x14ac:dyDescent="0.35">
      <c r="A473" s="8" t="str">
        <f t="shared" si="9"/>
        <v>ForschungsquoteFinnland</v>
      </c>
      <c r="B473" s="8">
        <v>473</v>
      </c>
      <c r="C473" s="32" t="s">
        <v>237</v>
      </c>
      <c r="D473" s="32" t="s">
        <v>14</v>
      </c>
      <c r="E473" s="32" t="s">
        <v>62</v>
      </c>
      <c r="F473" s="32" t="s">
        <v>68</v>
      </c>
      <c r="G473" s="32" t="s">
        <v>32</v>
      </c>
      <c r="H473" s="32" t="s">
        <v>374</v>
      </c>
      <c r="I473" s="33">
        <v>3.24</v>
      </c>
      <c r="J473" s="33">
        <v>3.19</v>
      </c>
      <c r="K473" s="33">
        <v>3.25</v>
      </c>
      <c r="L473" s="33">
        <v>3.3</v>
      </c>
      <c r="M473" s="33">
        <v>3.31</v>
      </c>
      <c r="N473" s="33">
        <v>3.32</v>
      </c>
      <c r="O473" s="33">
        <v>3.33</v>
      </c>
      <c r="P473" s="33">
        <v>3.34</v>
      </c>
      <c r="Q473" s="33">
        <v>3.54</v>
      </c>
      <c r="R473" s="33">
        <v>3.73</v>
      </c>
      <c r="S473" s="33">
        <v>3.71</v>
      </c>
      <c r="T473" s="33">
        <v>3.62</v>
      </c>
      <c r="U473" s="33">
        <v>3.4</v>
      </c>
      <c r="V473" s="33">
        <v>3.27</v>
      </c>
      <c r="W473" s="33">
        <v>3.15</v>
      </c>
      <c r="X473" s="33">
        <v>2.87</v>
      </c>
      <c r="Y473" s="33">
        <v>2.72</v>
      </c>
      <c r="Z473" s="33">
        <v>2.73</v>
      </c>
      <c r="AA473" s="33">
        <v>2.76</v>
      </c>
      <c r="AB473" s="33">
        <v>2.8</v>
      </c>
      <c r="AC473" s="33">
        <v>2.91</v>
      </c>
      <c r="AD473" s="33">
        <v>2.99</v>
      </c>
      <c r="AE473" s="33">
        <v>2.95</v>
      </c>
      <c r="AF473" s="34"/>
      <c r="AG473" s="34"/>
      <c r="AH473" s="34"/>
    </row>
    <row r="474" spans="1:34" ht="14.5" x14ac:dyDescent="0.35">
      <c r="A474" s="8" t="str">
        <f t="shared" si="9"/>
        <v>ForschungsquoteFrankreich</v>
      </c>
      <c r="B474" s="8">
        <v>474</v>
      </c>
      <c r="C474" s="32" t="s">
        <v>237</v>
      </c>
      <c r="D474" s="32" t="s">
        <v>0</v>
      </c>
      <c r="E474" s="32" t="s">
        <v>62</v>
      </c>
      <c r="F474" s="32" t="s">
        <v>68</v>
      </c>
      <c r="G474" s="32" t="s">
        <v>32</v>
      </c>
      <c r="H474" s="32" t="s">
        <v>374</v>
      </c>
      <c r="I474" s="33">
        <v>2.09</v>
      </c>
      <c r="J474" s="33">
        <v>2.14</v>
      </c>
      <c r="K474" s="33">
        <v>2.17</v>
      </c>
      <c r="L474" s="33">
        <v>2.12</v>
      </c>
      <c r="M474" s="33">
        <v>2.09</v>
      </c>
      <c r="N474" s="33">
        <v>2.0499999999999998</v>
      </c>
      <c r="O474" s="33">
        <v>2.0499999999999998</v>
      </c>
      <c r="P474" s="33">
        <v>2.02</v>
      </c>
      <c r="Q474" s="33">
        <v>2.06</v>
      </c>
      <c r="R474" s="33">
        <v>2.21</v>
      </c>
      <c r="S474" s="33">
        <v>2.1800000000000002</v>
      </c>
      <c r="T474" s="33">
        <v>2.19</v>
      </c>
      <c r="U474" s="33">
        <v>2.23</v>
      </c>
      <c r="V474" s="33">
        <v>2.2400000000000002</v>
      </c>
      <c r="W474" s="33">
        <v>2.23</v>
      </c>
      <c r="X474" s="33">
        <v>2.23</v>
      </c>
      <c r="Y474" s="33">
        <v>2.2200000000000002</v>
      </c>
      <c r="Z474" s="33">
        <v>2.2000000000000002</v>
      </c>
      <c r="AA474" s="33">
        <v>2.2000000000000002</v>
      </c>
      <c r="AB474" s="33">
        <v>2.19</v>
      </c>
      <c r="AC474" s="33">
        <v>2.27</v>
      </c>
      <c r="AD474" s="33">
        <v>2.2200000000000002</v>
      </c>
      <c r="AE474" s="33">
        <v>2.1800000000000002</v>
      </c>
      <c r="AF474" s="34"/>
      <c r="AG474" s="34"/>
      <c r="AH474" s="34"/>
    </row>
    <row r="475" spans="1:34" ht="14.5" x14ac:dyDescent="0.35">
      <c r="A475" s="8" t="str">
        <f t="shared" si="9"/>
        <v>ForschungsquoteGriechenland</v>
      </c>
      <c r="B475" s="8">
        <v>475</v>
      </c>
      <c r="C475" s="32" t="s">
        <v>237</v>
      </c>
      <c r="D475" s="32" t="s">
        <v>6</v>
      </c>
      <c r="E475" s="32" t="s">
        <v>62</v>
      </c>
      <c r="F475" s="32" t="s">
        <v>68</v>
      </c>
      <c r="G475" s="32" t="s">
        <v>32</v>
      </c>
      <c r="H475" s="32" t="s">
        <v>374</v>
      </c>
      <c r="I475" s="34"/>
      <c r="J475" s="33">
        <v>0.56000000000000005</v>
      </c>
      <c r="K475" s="34"/>
      <c r="L475" s="33">
        <v>0.55000000000000004</v>
      </c>
      <c r="M475" s="33">
        <v>0.53</v>
      </c>
      <c r="N475" s="33">
        <v>0.57999999999999996</v>
      </c>
      <c r="O475" s="33">
        <v>0.56000000000000005</v>
      </c>
      <c r="P475" s="33">
        <v>0.57999999999999996</v>
      </c>
      <c r="Q475" s="33">
        <v>0.66</v>
      </c>
      <c r="R475" s="33">
        <v>0.63</v>
      </c>
      <c r="S475" s="33">
        <v>0.6</v>
      </c>
      <c r="T475" s="33">
        <v>0.68</v>
      </c>
      <c r="U475" s="33">
        <v>0.71</v>
      </c>
      <c r="V475" s="33">
        <v>0.81</v>
      </c>
      <c r="W475" s="33">
        <v>0.84</v>
      </c>
      <c r="X475" s="33">
        <v>0.97</v>
      </c>
      <c r="Y475" s="33">
        <v>1.01</v>
      </c>
      <c r="Z475" s="33">
        <v>1.1499999999999999</v>
      </c>
      <c r="AA475" s="33">
        <v>1.21</v>
      </c>
      <c r="AB475" s="33">
        <v>1.27</v>
      </c>
      <c r="AC475" s="33">
        <v>1.51</v>
      </c>
      <c r="AD475" s="33">
        <v>1.46</v>
      </c>
      <c r="AE475" s="33">
        <v>1.48</v>
      </c>
      <c r="AF475" s="34"/>
      <c r="AG475" s="34"/>
      <c r="AH475" s="34"/>
    </row>
    <row r="476" spans="1:34" ht="14.5" x14ac:dyDescent="0.35">
      <c r="A476" s="8" t="str">
        <f t="shared" si="9"/>
        <v>ForschungsquoteIrland</v>
      </c>
      <c r="B476" s="8">
        <v>476</v>
      </c>
      <c r="C476" s="32" t="s">
        <v>237</v>
      </c>
      <c r="D476" s="32" t="s">
        <v>4</v>
      </c>
      <c r="E476" s="32" t="s">
        <v>62</v>
      </c>
      <c r="F476" s="32" t="s">
        <v>68</v>
      </c>
      <c r="G476" s="32" t="s">
        <v>32</v>
      </c>
      <c r="H476" s="32" t="s">
        <v>374</v>
      </c>
      <c r="I476" s="33">
        <v>1.08</v>
      </c>
      <c r="J476" s="33">
        <v>1.05</v>
      </c>
      <c r="K476" s="33">
        <v>1.06</v>
      </c>
      <c r="L476" s="33">
        <v>1.1200000000000001</v>
      </c>
      <c r="M476" s="33">
        <v>1.18</v>
      </c>
      <c r="N476" s="33">
        <v>1.19</v>
      </c>
      <c r="O476" s="33">
        <v>1.2</v>
      </c>
      <c r="P476" s="33">
        <v>1.23</v>
      </c>
      <c r="Q476" s="33">
        <v>1.39</v>
      </c>
      <c r="R476" s="33">
        <v>1.61</v>
      </c>
      <c r="S476" s="33">
        <v>1.59</v>
      </c>
      <c r="T476" s="33">
        <v>1.55</v>
      </c>
      <c r="U476" s="33">
        <v>1.56</v>
      </c>
      <c r="V476" s="33">
        <v>1.57</v>
      </c>
      <c r="W476" s="33">
        <v>1.52</v>
      </c>
      <c r="X476" s="33">
        <v>1.18</v>
      </c>
      <c r="Y476" s="33">
        <v>1.18</v>
      </c>
      <c r="Z476" s="33">
        <v>1.25</v>
      </c>
      <c r="AA476" s="33">
        <v>1.1100000000000001</v>
      </c>
      <c r="AB476" s="33">
        <v>1.1599999999999999</v>
      </c>
      <c r="AC476" s="33">
        <v>1.1499999999999999</v>
      </c>
      <c r="AD476" s="33">
        <v>1.1100000000000001</v>
      </c>
      <c r="AE476" s="33">
        <v>0.96</v>
      </c>
      <c r="AF476" s="34"/>
      <c r="AG476" s="34"/>
      <c r="AH476" s="34"/>
    </row>
    <row r="477" spans="1:34" ht="14.5" x14ac:dyDescent="0.35">
      <c r="A477" s="8" t="str">
        <f t="shared" si="9"/>
        <v>ForschungsquoteItalien</v>
      </c>
      <c r="B477" s="8">
        <v>477</v>
      </c>
      <c r="C477" s="32" t="s">
        <v>237</v>
      </c>
      <c r="D477" s="32" t="s">
        <v>3</v>
      </c>
      <c r="E477" s="32" t="s">
        <v>62</v>
      </c>
      <c r="F477" s="32" t="s">
        <v>68</v>
      </c>
      <c r="G477" s="32" t="s">
        <v>32</v>
      </c>
      <c r="H477" s="32" t="s">
        <v>374</v>
      </c>
      <c r="I477" s="33">
        <v>1</v>
      </c>
      <c r="J477" s="33">
        <v>1.04</v>
      </c>
      <c r="K477" s="33">
        <v>1.08</v>
      </c>
      <c r="L477" s="33">
        <v>1.06</v>
      </c>
      <c r="M477" s="33">
        <v>1.05</v>
      </c>
      <c r="N477" s="33">
        <v>1.04</v>
      </c>
      <c r="O477" s="33">
        <v>1.08</v>
      </c>
      <c r="P477" s="33">
        <v>1.1299999999999999</v>
      </c>
      <c r="Q477" s="33">
        <v>1.1599999999999999</v>
      </c>
      <c r="R477" s="33">
        <v>1.22</v>
      </c>
      <c r="S477" s="33">
        <v>1.22</v>
      </c>
      <c r="T477" s="33">
        <v>1.2</v>
      </c>
      <c r="U477" s="33">
        <v>1.26</v>
      </c>
      <c r="V477" s="33">
        <v>1.3</v>
      </c>
      <c r="W477" s="33">
        <v>1.34</v>
      </c>
      <c r="X477" s="33">
        <v>1.34</v>
      </c>
      <c r="Y477" s="33">
        <v>1.37</v>
      </c>
      <c r="Z477" s="33">
        <v>1.37</v>
      </c>
      <c r="AA477" s="33">
        <v>1.42</v>
      </c>
      <c r="AB477" s="33">
        <v>1.46</v>
      </c>
      <c r="AC477" s="33">
        <v>1.51</v>
      </c>
      <c r="AD477" s="33">
        <v>1.43</v>
      </c>
      <c r="AE477" s="33">
        <v>1.33</v>
      </c>
      <c r="AF477" s="34"/>
      <c r="AG477" s="34"/>
      <c r="AH477" s="34"/>
    </row>
    <row r="478" spans="1:34" ht="14.5" x14ac:dyDescent="0.35">
      <c r="A478" s="8" t="str">
        <f t="shared" ref="A478:A541" si="10">C478&amp;D478</f>
        <v>ForschungsquoteKroatien</v>
      </c>
      <c r="B478" s="8">
        <v>478</v>
      </c>
      <c r="C478" s="32" t="s">
        <v>237</v>
      </c>
      <c r="D478" s="32" t="s">
        <v>27</v>
      </c>
      <c r="E478" s="32" t="s">
        <v>62</v>
      </c>
      <c r="F478" s="32" t="s">
        <v>68</v>
      </c>
      <c r="G478" s="32" t="s">
        <v>32</v>
      </c>
      <c r="H478" s="32" t="s">
        <v>374</v>
      </c>
      <c r="I478" s="33">
        <v>1.0425</v>
      </c>
      <c r="J478" s="33">
        <v>0.91761999999999999</v>
      </c>
      <c r="K478" s="33">
        <v>0.94</v>
      </c>
      <c r="L478" s="33">
        <v>0.94</v>
      </c>
      <c r="M478" s="33">
        <v>1.02</v>
      </c>
      <c r="N478" s="33">
        <v>0.85</v>
      </c>
      <c r="O478" s="33">
        <v>0.73</v>
      </c>
      <c r="P478" s="33">
        <v>0.78</v>
      </c>
      <c r="Q478" s="33">
        <v>0.88</v>
      </c>
      <c r="R478" s="33">
        <v>0.84</v>
      </c>
      <c r="S478" s="33">
        <v>0.73</v>
      </c>
      <c r="T478" s="33">
        <v>0.74</v>
      </c>
      <c r="U478" s="33">
        <v>0.74</v>
      </c>
      <c r="V478" s="33">
        <v>0.8</v>
      </c>
      <c r="W478" s="33">
        <v>0.77</v>
      </c>
      <c r="X478" s="33">
        <v>0.83</v>
      </c>
      <c r="Y478" s="33">
        <v>0.85</v>
      </c>
      <c r="Z478" s="33">
        <v>0.85</v>
      </c>
      <c r="AA478" s="33">
        <v>0.95</v>
      </c>
      <c r="AB478" s="33">
        <v>1.08</v>
      </c>
      <c r="AC478" s="33">
        <v>1.24</v>
      </c>
      <c r="AD478" s="33">
        <v>1.24</v>
      </c>
      <c r="AE478" s="33">
        <v>1.43</v>
      </c>
      <c r="AF478" s="34"/>
      <c r="AG478" s="34"/>
      <c r="AH478" s="34"/>
    </row>
    <row r="479" spans="1:34" ht="14.5" x14ac:dyDescent="0.35">
      <c r="A479" s="8" t="str">
        <f t="shared" si="10"/>
        <v>ForschungsquoteLettland</v>
      </c>
      <c r="B479" s="8">
        <v>479</v>
      </c>
      <c r="C479" s="32" t="s">
        <v>237</v>
      </c>
      <c r="D479" s="32" t="s">
        <v>19</v>
      </c>
      <c r="E479" s="32" t="s">
        <v>62</v>
      </c>
      <c r="F479" s="32" t="s">
        <v>68</v>
      </c>
      <c r="G479" s="32" t="s">
        <v>32</v>
      </c>
      <c r="H479" s="32" t="s">
        <v>374</v>
      </c>
      <c r="I479" s="33">
        <v>0.43</v>
      </c>
      <c r="J479" s="33">
        <v>0.4</v>
      </c>
      <c r="K479" s="33">
        <v>0.41</v>
      </c>
      <c r="L479" s="33">
        <v>0.36</v>
      </c>
      <c r="M479" s="33">
        <v>0.4</v>
      </c>
      <c r="N479" s="33">
        <v>0.53</v>
      </c>
      <c r="O479" s="33">
        <v>0.65</v>
      </c>
      <c r="P479" s="33">
        <v>0.55000000000000004</v>
      </c>
      <c r="Q479" s="33">
        <v>0.57999999999999996</v>
      </c>
      <c r="R479" s="33">
        <v>0.45</v>
      </c>
      <c r="S479" s="33">
        <v>0.61</v>
      </c>
      <c r="T479" s="33">
        <v>0.72</v>
      </c>
      <c r="U479" s="33">
        <v>0.66</v>
      </c>
      <c r="V479" s="33">
        <v>0.61</v>
      </c>
      <c r="W479" s="33">
        <v>0.69</v>
      </c>
      <c r="X479" s="33">
        <v>0.62</v>
      </c>
      <c r="Y479" s="33">
        <v>0.44</v>
      </c>
      <c r="Z479" s="33">
        <v>0.51</v>
      </c>
      <c r="AA479" s="33">
        <v>0.64</v>
      </c>
      <c r="AB479" s="33">
        <v>0.64</v>
      </c>
      <c r="AC479" s="33">
        <v>0.73</v>
      </c>
      <c r="AD479" s="33">
        <v>0.75</v>
      </c>
      <c r="AE479" s="33">
        <v>0.75</v>
      </c>
      <c r="AF479" s="34"/>
      <c r="AG479" s="34"/>
      <c r="AH479" s="34"/>
    </row>
    <row r="480" spans="1:34" ht="14.5" x14ac:dyDescent="0.35">
      <c r="A480" s="8" t="str">
        <f t="shared" si="10"/>
        <v>ForschungsquoteLitauen</v>
      </c>
      <c r="B480" s="8">
        <v>480</v>
      </c>
      <c r="C480" s="32" t="s">
        <v>237</v>
      </c>
      <c r="D480" s="32" t="s">
        <v>20</v>
      </c>
      <c r="E480" s="32" t="s">
        <v>62</v>
      </c>
      <c r="F480" s="32" t="s">
        <v>68</v>
      </c>
      <c r="G480" s="32" t="s">
        <v>32</v>
      </c>
      <c r="H480" s="32" t="s">
        <v>374</v>
      </c>
      <c r="I480" s="33">
        <v>0.59</v>
      </c>
      <c r="J480" s="33">
        <v>0.67</v>
      </c>
      <c r="K480" s="33">
        <v>0.66</v>
      </c>
      <c r="L480" s="33">
        <v>0.66</v>
      </c>
      <c r="M480" s="33">
        <v>0.75</v>
      </c>
      <c r="N480" s="33">
        <v>0.75</v>
      </c>
      <c r="O480" s="33">
        <v>0.79</v>
      </c>
      <c r="P480" s="33">
        <v>0.8</v>
      </c>
      <c r="Q480" s="33">
        <v>0.79</v>
      </c>
      <c r="R480" s="33">
        <v>0.83</v>
      </c>
      <c r="S480" s="33">
        <v>0.78</v>
      </c>
      <c r="T480" s="33">
        <v>0.9</v>
      </c>
      <c r="U480" s="33">
        <v>0.89</v>
      </c>
      <c r="V480" s="33">
        <v>0.95</v>
      </c>
      <c r="W480" s="33">
        <v>1.03</v>
      </c>
      <c r="X480" s="33">
        <v>1.04</v>
      </c>
      <c r="Y480" s="33">
        <v>0.84</v>
      </c>
      <c r="Z480" s="33">
        <v>0.9</v>
      </c>
      <c r="AA480" s="33">
        <v>0.94</v>
      </c>
      <c r="AB480" s="33">
        <v>0.99</v>
      </c>
      <c r="AC480" s="33">
        <v>1.1299999999999999</v>
      </c>
      <c r="AD480" s="33">
        <v>1.1000000000000001</v>
      </c>
      <c r="AE480" s="33">
        <v>1.02</v>
      </c>
      <c r="AF480" s="34"/>
      <c r="AG480" s="34"/>
      <c r="AH480" s="34"/>
    </row>
    <row r="481" spans="1:34" ht="14.5" x14ac:dyDescent="0.35">
      <c r="A481" s="8" t="str">
        <f t="shared" si="10"/>
        <v>ForschungsquoteLuxemburg</v>
      </c>
      <c r="B481" s="8">
        <v>481</v>
      </c>
      <c r="C481" s="32" t="s">
        <v>237</v>
      </c>
      <c r="D481" s="32" t="s">
        <v>10</v>
      </c>
      <c r="E481" s="32" t="s">
        <v>62</v>
      </c>
      <c r="F481" s="32" t="s">
        <v>68</v>
      </c>
      <c r="G481" s="32" t="s">
        <v>32</v>
      </c>
      <c r="H481" s="32" t="s">
        <v>374</v>
      </c>
      <c r="I481" s="33">
        <v>1.58</v>
      </c>
      <c r="J481" s="34"/>
      <c r="K481" s="34"/>
      <c r="L481" s="33">
        <v>1.62</v>
      </c>
      <c r="M481" s="33">
        <v>1.59</v>
      </c>
      <c r="N481" s="33">
        <v>1.56</v>
      </c>
      <c r="O481" s="33">
        <v>1.65</v>
      </c>
      <c r="P481" s="33">
        <v>1.57</v>
      </c>
      <c r="Q481" s="33">
        <v>1.55</v>
      </c>
      <c r="R481" s="33">
        <v>1.59</v>
      </c>
      <c r="S481" s="33">
        <v>1.42</v>
      </c>
      <c r="T481" s="33">
        <v>1.42</v>
      </c>
      <c r="U481" s="33">
        <v>1.21</v>
      </c>
      <c r="V481" s="33">
        <v>1.23</v>
      </c>
      <c r="W481" s="33">
        <v>1.22</v>
      </c>
      <c r="X481" s="33">
        <v>1.25</v>
      </c>
      <c r="Y481" s="33">
        <v>1.27</v>
      </c>
      <c r="Z481" s="33">
        <v>1.24</v>
      </c>
      <c r="AA481" s="33">
        <v>1.17</v>
      </c>
      <c r="AB481" s="33">
        <v>1.18</v>
      </c>
      <c r="AC481" s="33">
        <v>1.1000000000000001</v>
      </c>
      <c r="AD481" s="33">
        <v>1.04</v>
      </c>
      <c r="AE481" s="33">
        <v>0.98</v>
      </c>
      <c r="AF481" s="34"/>
      <c r="AG481" s="34"/>
      <c r="AH481" s="34"/>
    </row>
    <row r="482" spans="1:34" ht="14.5" x14ac:dyDescent="0.35">
      <c r="A482" s="8" t="str">
        <f t="shared" si="10"/>
        <v>ForschungsquoteMalta</v>
      </c>
      <c r="B482" s="8">
        <v>482</v>
      </c>
      <c r="C482" s="32" t="s">
        <v>237</v>
      </c>
      <c r="D482" s="32" t="s">
        <v>16</v>
      </c>
      <c r="E482" s="32" t="s">
        <v>62</v>
      </c>
      <c r="F482" s="32" t="s">
        <v>68</v>
      </c>
      <c r="G482" s="32" t="s">
        <v>32</v>
      </c>
      <c r="H482" s="32" t="s">
        <v>374</v>
      </c>
      <c r="I482" s="34"/>
      <c r="J482" s="34"/>
      <c r="K482" s="33">
        <v>0.25</v>
      </c>
      <c r="L482" s="33">
        <v>0.24</v>
      </c>
      <c r="M482" s="33">
        <v>0.49</v>
      </c>
      <c r="N482" s="33">
        <v>0.53</v>
      </c>
      <c r="O482" s="33">
        <v>0.57999999999999996</v>
      </c>
      <c r="P482" s="33">
        <v>0.55000000000000004</v>
      </c>
      <c r="Q482" s="33">
        <v>0.53</v>
      </c>
      <c r="R482" s="33">
        <v>0.51</v>
      </c>
      <c r="S482" s="33">
        <v>0.59</v>
      </c>
      <c r="T482" s="33">
        <v>0.67</v>
      </c>
      <c r="U482" s="33">
        <v>0.8</v>
      </c>
      <c r="V482" s="33">
        <v>0.74</v>
      </c>
      <c r="W482" s="33">
        <v>0.69</v>
      </c>
      <c r="X482" s="33">
        <v>0.72</v>
      </c>
      <c r="Y482" s="33">
        <v>0.56000000000000005</v>
      </c>
      <c r="Z482" s="33">
        <v>0.55000000000000004</v>
      </c>
      <c r="AA482" s="33">
        <v>0.56999999999999995</v>
      </c>
      <c r="AB482" s="33">
        <v>0.56000000000000005</v>
      </c>
      <c r="AC482" s="33">
        <v>0.65</v>
      </c>
      <c r="AD482" s="33">
        <v>0.65</v>
      </c>
      <c r="AE482" s="33">
        <v>0.65</v>
      </c>
      <c r="AF482" s="34"/>
      <c r="AG482" s="34"/>
      <c r="AH482" s="34"/>
    </row>
    <row r="483" spans="1:34" ht="14.5" x14ac:dyDescent="0.35">
      <c r="A483" s="8" t="str">
        <f t="shared" si="10"/>
        <v>ForschungsquoteNiederlande</v>
      </c>
      <c r="B483" s="8">
        <v>483</v>
      </c>
      <c r="C483" s="32" t="s">
        <v>237</v>
      </c>
      <c r="D483" s="32" t="s">
        <v>1</v>
      </c>
      <c r="E483" s="32" t="s">
        <v>62</v>
      </c>
      <c r="F483" s="32" t="s">
        <v>68</v>
      </c>
      <c r="G483" s="32" t="s">
        <v>32</v>
      </c>
      <c r="H483" s="32" t="s">
        <v>374</v>
      </c>
      <c r="I483" s="33">
        <v>1.79</v>
      </c>
      <c r="J483" s="33">
        <v>1.8</v>
      </c>
      <c r="K483" s="33">
        <v>1.75</v>
      </c>
      <c r="L483" s="33">
        <v>1.78</v>
      </c>
      <c r="M483" s="33">
        <v>1.79</v>
      </c>
      <c r="N483" s="33">
        <v>1.77</v>
      </c>
      <c r="O483" s="33">
        <v>1.74</v>
      </c>
      <c r="P483" s="33">
        <v>1.67</v>
      </c>
      <c r="Q483" s="33">
        <v>1.62</v>
      </c>
      <c r="R483" s="33">
        <v>1.67</v>
      </c>
      <c r="S483" s="33">
        <v>1.7</v>
      </c>
      <c r="T483" s="33">
        <v>1.88</v>
      </c>
      <c r="U483" s="33">
        <v>1.92</v>
      </c>
      <c r="V483" s="33">
        <v>2.16</v>
      </c>
      <c r="W483" s="33">
        <v>2.17</v>
      </c>
      <c r="X483" s="33">
        <v>2.15</v>
      </c>
      <c r="Y483" s="33">
        <v>2.15</v>
      </c>
      <c r="Z483" s="33">
        <v>2.1800000000000002</v>
      </c>
      <c r="AA483" s="33">
        <v>2.14</v>
      </c>
      <c r="AB483" s="33">
        <v>2.1800000000000002</v>
      </c>
      <c r="AC483" s="33">
        <v>2.3199999999999998</v>
      </c>
      <c r="AD483" s="33">
        <v>2.27</v>
      </c>
      <c r="AE483" s="33">
        <v>2.2999999999999998</v>
      </c>
      <c r="AF483" s="34"/>
      <c r="AG483" s="34"/>
      <c r="AH483" s="34"/>
    </row>
    <row r="484" spans="1:34" ht="14.5" x14ac:dyDescent="0.35">
      <c r="A484" s="8" t="str">
        <f t="shared" si="10"/>
        <v>ForschungsquoteÖsterreich</v>
      </c>
      <c r="B484" s="8">
        <v>484</v>
      </c>
      <c r="C484" s="32" t="s">
        <v>237</v>
      </c>
      <c r="D484" s="32" t="s">
        <v>56</v>
      </c>
      <c r="E484" s="32" t="s">
        <v>62</v>
      </c>
      <c r="F484" s="32" t="s">
        <v>68</v>
      </c>
      <c r="G484" s="32" t="s">
        <v>32</v>
      </c>
      <c r="H484" s="32" t="s">
        <v>374</v>
      </c>
      <c r="I484" s="33">
        <v>1.89</v>
      </c>
      <c r="J484" s="33">
        <v>1.99</v>
      </c>
      <c r="K484" s="33">
        <v>2.0699999999999998</v>
      </c>
      <c r="L484" s="33">
        <v>2.17</v>
      </c>
      <c r="M484" s="33">
        <v>2.17</v>
      </c>
      <c r="N484" s="33">
        <v>2.37</v>
      </c>
      <c r="O484" s="33">
        <v>2.36</v>
      </c>
      <c r="P484" s="33">
        <v>2.42</v>
      </c>
      <c r="Q484" s="33">
        <v>2.57</v>
      </c>
      <c r="R484" s="33">
        <v>2.6</v>
      </c>
      <c r="S484" s="33">
        <v>2.73</v>
      </c>
      <c r="T484" s="33">
        <v>2.67</v>
      </c>
      <c r="U484" s="33">
        <v>2.91</v>
      </c>
      <c r="V484" s="33">
        <v>2.95</v>
      </c>
      <c r="W484" s="33">
        <v>3.08</v>
      </c>
      <c r="X484" s="33">
        <v>3.05</v>
      </c>
      <c r="Y484" s="33">
        <v>3.12</v>
      </c>
      <c r="Z484" s="33">
        <v>3.06</v>
      </c>
      <c r="AA484" s="33">
        <v>3.09</v>
      </c>
      <c r="AB484" s="33">
        <v>3.13</v>
      </c>
      <c r="AC484" s="33">
        <v>3.2</v>
      </c>
      <c r="AD484" s="33">
        <v>3.26</v>
      </c>
      <c r="AE484" s="33">
        <v>3.2</v>
      </c>
      <c r="AF484" s="34"/>
      <c r="AG484" s="34"/>
      <c r="AH484" s="34"/>
    </row>
    <row r="485" spans="1:34" ht="14.5" x14ac:dyDescent="0.35">
      <c r="A485" s="8" t="str">
        <f t="shared" si="10"/>
        <v>ForschungsquotePolen</v>
      </c>
      <c r="B485" s="8">
        <v>485</v>
      </c>
      <c r="C485" s="32" t="s">
        <v>237</v>
      </c>
      <c r="D485" s="32" t="s">
        <v>21</v>
      </c>
      <c r="E485" s="32" t="s">
        <v>62</v>
      </c>
      <c r="F485" s="32" t="s">
        <v>68</v>
      </c>
      <c r="G485" s="32" t="s">
        <v>32</v>
      </c>
      <c r="H485" s="32" t="s">
        <v>374</v>
      </c>
      <c r="I485" s="33">
        <v>0.64</v>
      </c>
      <c r="J485" s="33">
        <v>0.62</v>
      </c>
      <c r="K485" s="33">
        <v>0.56000000000000005</v>
      </c>
      <c r="L485" s="33">
        <v>0.54</v>
      </c>
      <c r="M485" s="33">
        <v>0.55000000000000004</v>
      </c>
      <c r="N485" s="33">
        <v>0.56000000000000005</v>
      </c>
      <c r="O485" s="33">
        <v>0.55000000000000004</v>
      </c>
      <c r="P485" s="33">
        <v>0.56000000000000005</v>
      </c>
      <c r="Q485" s="33">
        <v>0.6</v>
      </c>
      <c r="R485" s="33">
        <v>0.66</v>
      </c>
      <c r="S485" s="33">
        <v>0.73</v>
      </c>
      <c r="T485" s="33">
        <v>0.75</v>
      </c>
      <c r="U485" s="33">
        <v>0.89</v>
      </c>
      <c r="V485" s="33">
        <v>0.88</v>
      </c>
      <c r="W485" s="33">
        <v>0.95</v>
      </c>
      <c r="X485" s="33">
        <v>1</v>
      </c>
      <c r="Y485" s="33">
        <v>0.97</v>
      </c>
      <c r="Z485" s="33">
        <v>1.04</v>
      </c>
      <c r="AA485" s="33">
        <v>1.21</v>
      </c>
      <c r="AB485" s="33">
        <v>1.32</v>
      </c>
      <c r="AC485" s="33">
        <v>1.39</v>
      </c>
      <c r="AD485" s="33">
        <v>1.43</v>
      </c>
      <c r="AE485" s="33">
        <v>1.46</v>
      </c>
      <c r="AF485" s="34"/>
      <c r="AG485" s="34"/>
      <c r="AH485" s="34"/>
    </row>
    <row r="486" spans="1:34" ht="14.5" x14ac:dyDescent="0.35">
      <c r="A486" s="8" t="str">
        <f t="shared" si="10"/>
        <v>ForschungsquotePortugal</v>
      </c>
      <c r="B486" s="8">
        <v>486</v>
      </c>
      <c r="C486" s="32" t="s">
        <v>237</v>
      </c>
      <c r="D486" s="32" t="s">
        <v>7</v>
      </c>
      <c r="E486" s="32" t="s">
        <v>62</v>
      </c>
      <c r="F486" s="32" t="s">
        <v>68</v>
      </c>
      <c r="G486" s="32" t="s">
        <v>32</v>
      </c>
      <c r="H486" s="32" t="s">
        <v>374</v>
      </c>
      <c r="I486" s="33">
        <v>0.72</v>
      </c>
      <c r="J486" s="33">
        <v>0.76</v>
      </c>
      <c r="K486" s="33">
        <v>0.72</v>
      </c>
      <c r="L486" s="33">
        <v>0.7</v>
      </c>
      <c r="M486" s="33">
        <v>0.73</v>
      </c>
      <c r="N486" s="33">
        <v>0.76</v>
      </c>
      <c r="O486" s="33">
        <v>0.95</v>
      </c>
      <c r="P486" s="33">
        <v>1.1200000000000001</v>
      </c>
      <c r="Q486" s="33">
        <v>1.44</v>
      </c>
      <c r="R486" s="33">
        <v>1.58</v>
      </c>
      <c r="S486" s="33">
        <v>1.54</v>
      </c>
      <c r="T486" s="33">
        <v>1.46</v>
      </c>
      <c r="U486" s="33">
        <v>1.38</v>
      </c>
      <c r="V486" s="33">
        <v>1.32</v>
      </c>
      <c r="W486" s="33">
        <v>1.29</v>
      </c>
      <c r="X486" s="33">
        <v>1.24</v>
      </c>
      <c r="Y486" s="33">
        <v>1.28</v>
      </c>
      <c r="Z486" s="33">
        <v>1.32</v>
      </c>
      <c r="AA486" s="33">
        <v>1.35</v>
      </c>
      <c r="AB486" s="33">
        <v>1.4</v>
      </c>
      <c r="AC486" s="33">
        <v>1.61</v>
      </c>
      <c r="AD486" s="33">
        <v>1.67</v>
      </c>
      <c r="AE486" s="33">
        <v>1.71</v>
      </c>
      <c r="AF486" s="34"/>
      <c r="AG486" s="34"/>
      <c r="AH486" s="34"/>
    </row>
    <row r="487" spans="1:34" ht="14.5" x14ac:dyDescent="0.35">
      <c r="A487" s="8" t="str">
        <f t="shared" si="10"/>
        <v>ForschungsquoteRumänien</v>
      </c>
      <c r="B487" s="8">
        <v>487</v>
      </c>
      <c r="C487" s="32" t="s">
        <v>237</v>
      </c>
      <c r="D487" s="32" t="s">
        <v>100</v>
      </c>
      <c r="E487" s="32" t="s">
        <v>62</v>
      </c>
      <c r="F487" s="32" t="s">
        <v>68</v>
      </c>
      <c r="G487" s="32" t="s">
        <v>32</v>
      </c>
      <c r="H487" s="32" t="s">
        <v>374</v>
      </c>
      <c r="I487" s="33">
        <v>0.37</v>
      </c>
      <c r="J487" s="33">
        <v>0.39</v>
      </c>
      <c r="K487" s="33">
        <v>0.38</v>
      </c>
      <c r="L487" s="33">
        <v>0.4</v>
      </c>
      <c r="M487" s="33">
        <v>0.39</v>
      </c>
      <c r="N487" s="33">
        <v>0.41</v>
      </c>
      <c r="O487" s="33">
        <v>0.46</v>
      </c>
      <c r="P487" s="33">
        <v>0.51</v>
      </c>
      <c r="Q487" s="33">
        <v>0.55000000000000004</v>
      </c>
      <c r="R487" s="33">
        <v>0.44</v>
      </c>
      <c r="S487" s="33">
        <v>0.45</v>
      </c>
      <c r="T487" s="33">
        <v>0.47</v>
      </c>
      <c r="U487" s="33">
        <v>0.46</v>
      </c>
      <c r="V487" s="33">
        <v>0.39</v>
      </c>
      <c r="W487" s="33">
        <v>0.38</v>
      </c>
      <c r="X487" s="33">
        <v>0.49</v>
      </c>
      <c r="Y487" s="33">
        <v>0.49</v>
      </c>
      <c r="Z487" s="33">
        <v>0.51</v>
      </c>
      <c r="AA487" s="33">
        <v>0.5</v>
      </c>
      <c r="AB487" s="33">
        <v>0.48</v>
      </c>
      <c r="AC487" s="33">
        <v>0.47</v>
      </c>
      <c r="AD487" s="33">
        <v>0.47</v>
      </c>
      <c r="AE487" s="33">
        <v>0.46</v>
      </c>
      <c r="AF487" s="34"/>
      <c r="AG487" s="34"/>
      <c r="AH487" s="34"/>
    </row>
    <row r="488" spans="1:34" ht="14.5" x14ac:dyDescent="0.35">
      <c r="A488" s="8" t="str">
        <f t="shared" si="10"/>
        <v>ForschungsquoteSchweden</v>
      </c>
      <c r="B488" s="8">
        <v>488</v>
      </c>
      <c r="C488" s="32" t="s">
        <v>237</v>
      </c>
      <c r="D488" s="32" t="s">
        <v>13</v>
      </c>
      <c r="E488" s="32" t="s">
        <v>62</v>
      </c>
      <c r="F488" s="32" t="s">
        <v>68</v>
      </c>
      <c r="G488" s="32" t="s">
        <v>32</v>
      </c>
      <c r="H488" s="32" t="s">
        <v>374</v>
      </c>
      <c r="I488" s="34"/>
      <c r="J488" s="33">
        <v>3.87</v>
      </c>
      <c r="K488" s="34"/>
      <c r="L488" s="33">
        <v>3.58</v>
      </c>
      <c r="M488" s="33">
        <v>3.36</v>
      </c>
      <c r="N488" s="33">
        <v>3.36</v>
      </c>
      <c r="O488" s="33">
        <v>3.47</v>
      </c>
      <c r="P488" s="33">
        <v>3.23</v>
      </c>
      <c r="Q488" s="33">
        <v>3.47</v>
      </c>
      <c r="R488" s="33">
        <v>3.4</v>
      </c>
      <c r="S488" s="33">
        <v>3.17</v>
      </c>
      <c r="T488" s="33">
        <v>3.19</v>
      </c>
      <c r="U488" s="33">
        <v>3.23</v>
      </c>
      <c r="V488" s="33">
        <v>3.26</v>
      </c>
      <c r="W488" s="33">
        <v>3.1</v>
      </c>
      <c r="X488" s="33">
        <v>3.22</v>
      </c>
      <c r="Y488" s="33">
        <v>3.25</v>
      </c>
      <c r="Z488" s="33">
        <v>3.36</v>
      </c>
      <c r="AA488" s="33">
        <v>3.32</v>
      </c>
      <c r="AB488" s="33">
        <v>3.39</v>
      </c>
      <c r="AC488" s="33">
        <v>3.49</v>
      </c>
      <c r="AD488" s="33">
        <v>3.4</v>
      </c>
      <c r="AE488" s="33">
        <v>3.4</v>
      </c>
      <c r="AF488" s="34"/>
      <c r="AG488" s="34"/>
      <c r="AH488" s="34"/>
    </row>
    <row r="489" spans="1:34" ht="14.5" x14ac:dyDescent="0.35">
      <c r="A489" s="8" t="str">
        <f t="shared" si="10"/>
        <v>ForschungsquoteSlowakei</v>
      </c>
      <c r="B489" s="8">
        <v>489</v>
      </c>
      <c r="C489" s="32" t="s">
        <v>237</v>
      </c>
      <c r="D489" s="32" t="s">
        <v>23</v>
      </c>
      <c r="E489" s="32" t="s">
        <v>62</v>
      </c>
      <c r="F489" s="32" t="s">
        <v>68</v>
      </c>
      <c r="G489" s="32" t="s">
        <v>32</v>
      </c>
      <c r="H489" s="32" t="s">
        <v>374</v>
      </c>
      <c r="I489" s="33">
        <v>0.64</v>
      </c>
      <c r="J489" s="33">
        <v>0.62</v>
      </c>
      <c r="K489" s="33">
        <v>0.56000000000000005</v>
      </c>
      <c r="L489" s="33">
        <v>0.56000000000000005</v>
      </c>
      <c r="M489" s="33">
        <v>0.5</v>
      </c>
      <c r="N489" s="33">
        <v>0.49</v>
      </c>
      <c r="O489" s="33">
        <v>0.47</v>
      </c>
      <c r="P489" s="33">
        <v>0.45</v>
      </c>
      <c r="Q489" s="33">
        <v>0.46</v>
      </c>
      <c r="R489" s="33">
        <v>0.47</v>
      </c>
      <c r="S489" s="33">
        <v>0.61</v>
      </c>
      <c r="T489" s="33">
        <v>0.65</v>
      </c>
      <c r="U489" s="33">
        <v>0.79</v>
      </c>
      <c r="V489" s="33">
        <v>0.82</v>
      </c>
      <c r="W489" s="33">
        <v>0.88</v>
      </c>
      <c r="X489" s="33">
        <v>1.1599999999999999</v>
      </c>
      <c r="Y489" s="33">
        <v>0.79</v>
      </c>
      <c r="Z489" s="33">
        <v>0.88</v>
      </c>
      <c r="AA489" s="33">
        <v>0.84</v>
      </c>
      <c r="AB489" s="33">
        <v>0.82</v>
      </c>
      <c r="AC489" s="33">
        <v>0.9</v>
      </c>
      <c r="AD489" s="33">
        <v>0.92</v>
      </c>
      <c r="AE489" s="33">
        <v>0.98</v>
      </c>
      <c r="AF489" s="34"/>
      <c r="AG489" s="34"/>
      <c r="AH489" s="34"/>
    </row>
    <row r="490" spans="1:34" ht="14.5" x14ac:dyDescent="0.35">
      <c r="A490" s="8" t="str">
        <f t="shared" si="10"/>
        <v>ForschungsquoteSlowenien</v>
      </c>
      <c r="B490" s="8">
        <v>490</v>
      </c>
      <c r="C490" s="32" t="s">
        <v>237</v>
      </c>
      <c r="D490" s="32" t="s">
        <v>26</v>
      </c>
      <c r="E490" s="32" t="s">
        <v>62</v>
      </c>
      <c r="F490" s="32" t="s">
        <v>68</v>
      </c>
      <c r="G490" s="32" t="s">
        <v>32</v>
      </c>
      <c r="H490" s="32" t="s">
        <v>374</v>
      </c>
      <c r="I490" s="33">
        <v>1.36</v>
      </c>
      <c r="J490" s="33">
        <v>1.47</v>
      </c>
      <c r="K490" s="33">
        <v>1.44</v>
      </c>
      <c r="L490" s="33">
        <v>1.25</v>
      </c>
      <c r="M490" s="33">
        <v>1.37</v>
      </c>
      <c r="N490" s="33">
        <v>1.42</v>
      </c>
      <c r="O490" s="33">
        <v>1.54</v>
      </c>
      <c r="P490" s="33">
        <v>1.43</v>
      </c>
      <c r="Q490" s="33">
        <v>1.63</v>
      </c>
      <c r="R490" s="33">
        <v>1.81</v>
      </c>
      <c r="S490" s="33">
        <v>2.0499999999999998</v>
      </c>
      <c r="T490" s="33">
        <v>2.41</v>
      </c>
      <c r="U490" s="33">
        <v>2.56</v>
      </c>
      <c r="V490" s="33">
        <v>2.56</v>
      </c>
      <c r="W490" s="33">
        <v>2.37</v>
      </c>
      <c r="X490" s="33">
        <v>2.2000000000000002</v>
      </c>
      <c r="Y490" s="33">
        <v>2.0099999999999998</v>
      </c>
      <c r="Z490" s="33">
        <v>1.87</v>
      </c>
      <c r="AA490" s="33">
        <v>1.95</v>
      </c>
      <c r="AB490" s="33">
        <v>2.04</v>
      </c>
      <c r="AC490" s="33">
        <v>2.14</v>
      </c>
      <c r="AD490" s="33">
        <v>2.13</v>
      </c>
      <c r="AE490" s="33">
        <v>2.11</v>
      </c>
      <c r="AF490" s="34"/>
      <c r="AG490" s="34"/>
      <c r="AH490" s="34"/>
    </row>
    <row r="491" spans="1:34" ht="14.5" x14ac:dyDescent="0.35">
      <c r="A491" s="8" t="str">
        <f t="shared" si="10"/>
        <v>ForschungsquoteSpanien</v>
      </c>
      <c r="B491" s="8">
        <v>491</v>
      </c>
      <c r="C491" s="32" t="s">
        <v>237</v>
      </c>
      <c r="D491" s="32" t="s">
        <v>8</v>
      </c>
      <c r="E491" s="32" t="s">
        <v>62</v>
      </c>
      <c r="F491" s="32" t="s">
        <v>68</v>
      </c>
      <c r="G491" s="32" t="s">
        <v>32</v>
      </c>
      <c r="H491" s="32" t="s">
        <v>374</v>
      </c>
      <c r="I491" s="33">
        <v>0.88</v>
      </c>
      <c r="J491" s="33">
        <v>0.89</v>
      </c>
      <c r="K491" s="33">
        <v>0.96</v>
      </c>
      <c r="L491" s="33">
        <v>1.02</v>
      </c>
      <c r="M491" s="33">
        <v>1.04</v>
      </c>
      <c r="N491" s="33">
        <v>1.1000000000000001</v>
      </c>
      <c r="O491" s="33">
        <v>1.18</v>
      </c>
      <c r="P491" s="33">
        <v>1.24</v>
      </c>
      <c r="Q491" s="33">
        <v>1.32</v>
      </c>
      <c r="R491" s="33">
        <v>1.36</v>
      </c>
      <c r="S491" s="33">
        <v>1.36</v>
      </c>
      <c r="T491" s="33">
        <v>1.33</v>
      </c>
      <c r="U491" s="33">
        <v>1.3</v>
      </c>
      <c r="V491" s="33">
        <v>1.27</v>
      </c>
      <c r="W491" s="33">
        <v>1.24</v>
      </c>
      <c r="X491" s="33">
        <v>1.22</v>
      </c>
      <c r="Y491" s="33">
        <v>1.19</v>
      </c>
      <c r="Z491" s="33">
        <v>1.21</v>
      </c>
      <c r="AA491" s="33">
        <v>1.24</v>
      </c>
      <c r="AB491" s="33">
        <v>1.25</v>
      </c>
      <c r="AC491" s="33">
        <v>1.41</v>
      </c>
      <c r="AD491" s="33">
        <v>1.41</v>
      </c>
      <c r="AE491" s="33">
        <v>1.44</v>
      </c>
      <c r="AF491" s="34"/>
      <c r="AG491" s="34"/>
      <c r="AH491" s="34"/>
    </row>
    <row r="492" spans="1:34" ht="14.5" x14ac:dyDescent="0.35">
      <c r="A492" s="8" t="str">
        <f t="shared" si="10"/>
        <v>ForschungsquoteTschechische Republik</v>
      </c>
      <c r="B492" s="8">
        <v>492</v>
      </c>
      <c r="C492" s="32" t="s">
        <v>237</v>
      </c>
      <c r="D492" s="32" t="s">
        <v>22</v>
      </c>
      <c r="E492" s="32" t="s">
        <v>62</v>
      </c>
      <c r="F492" s="32" t="s">
        <v>68</v>
      </c>
      <c r="G492" s="32" t="s">
        <v>32</v>
      </c>
      <c r="H492" s="32" t="s">
        <v>374</v>
      </c>
      <c r="I492" s="33">
        <v>1.1100000000000001</v>
      </c>
      <c r="J492" s="33">
        <v>1.1000000000000001</v>
      </c>
      <c r="K492" s="33">
        <v>1.1000000000000001</v>
      </c>
      <c r="L492" s="33">
        <v>1.1399999999999999</v>
      </c>
      <c r="M492" s="33">
        <v>1.1399999999999999</v>
      </c>
      <c r="N492" s="33">
        <v>1.1599999999999999</v>
      </c>
      <c r="O492" s="33">
        <v>1.23</v>
      </c>
      <c r="P492" s="33">
        <v>1.3</v>
      </c>
      <c r="Q492" s="33">
        <v>1.23</v>
      </c>
      <c r="R492" s="33">
        <v>1.29</v>
      </c>
      <c r="S492" s="33">
        <v>1.33</v>
      </c>
      <c r="T492" s="33">
        <v>1.54</v>
      </c>
      <c r="U492" s="33">
        <v>1.77</v>
      </c>
      <c r="V492" s="33">
        <v>1.88</v>
      </c>
      <c r="W492" s="33">
        <v>1.96</v>
      </c>
      <c r="X492" s="33">
        <v>1.92</v>
      </c>
      <c r="Y492" s="33">
        <v>1.67</v>
      </c>
      <c r="Z492" s="33">
        <v>1.77</v>
      </c>
      <c r="AA492" s="33">
        <v>1.9</v>
      </c>
      <c r="AB492" s="33">
        <v>1.93</v>
      </c>
      <c r="AC492" s="33">
        <v>1.99</v>
      </c>
      <c r="AD492" s="33">
        <v>2</v>
      </c>
      <c r="AE492" s="33">
        <v>1.96</v>
      </c>
      <c r="AF492" s="34"/>
      <c r="AG492" s="34"/>
      <c r="AH492" s="34"/>
    </row>
    <row r="493" spans="1:34" ht="14.5" x14ac:dyDescent="0.35">
      <c r="A493" s="8" t="str">
        <f t="shared" si="10"/>
        <v>ForschungsquoteUngarn</v>
      </c>
      <c r="B493" s="8">
        <v>493</v>
      </c>
      <c r="C493" s="32" t="s">
        <v>237</v>
      </c>
      <c r="D493" s="32" t="s">
        <v>24</v>
      </c>
      <c r="E493" s="32" t="s">
        <v>62</v>
      </c>
      <c r="F493" s="32" t="s">
        <v>68</v>
      </c>
      <c r="G493" s="32" t="s">
        <v>32</v>
      </c>
      <c r="H493" s="32" t="s">
        <v>374</v>
      </c>
      <c r="I493" s="33">
        <v>0.79</v>
      </c>
      <c r="J493" s="33">
        <v>0.91</v>
      </c>
      <c r="K493" s="33">
        <v>0.98</v>
      </c>
      <c r="L493" s="33">
        <v>0.92</v>
      </c>
      <c r="M493" s="33">
        <v>0.86</v>
      </c>
      <c r="N493" s="33">
        <v>0.92</v>
      </c>
      <c r="O493" s="33">
        <v>0.98</v>
      </c>
      <c r="P493" s="33">
        <v>0.95</v>
      </c>
      <c r="Q493" s="33">
        <v>0.98</v>
      </c>
      <c r="R493" s="33">
        <v>1.1299999999999999</v>
      </c>
      <c r="S493" s="33">
        <v>1.1299999999999999</v>
      </c>
      <c r="T493" s="33">
        <v>1.18</v>
      </c>
      <c r="U493" s="33">
        <v>1.25</v>
      </c>
      <c r="V493" s="33">
        <v>1.38</v>
      </c>
      <c r="W493" s="33">
        <v>1.34</v>
      </c>
      <c r="X493" s="33">
        <v>1.34</v>
      </c>
      <c r="Y493" s="33">
        <v>1.18</v>
      </c>
      <c r="Z493" s="33">
        <v>1.32</v>
      </c>
      <c r="AA493" s="33">
        <v>1.51</v>
      </c>
      <c r="AB493" s="33">
        <v>1.47</v>
      </c>
      <c r="AC493" s="33">
        <v>1.59</v>
      </c>
      <c r="AD493" s="33">
        <v>1.64</v>
      </c>
      <c r="AE493" s="33">
        <v>1.39</v>
      </c>
      <c r="AF493" s="34"/>
      <c r="AG493" s="34"/>
      <c r="AH493" s="34"/>
    </row>
    <row r="494" spans="1:34" ht="14.5" x14ac:dyDescent="0.35">
      <c r="A494" s="8" t="str">
        <f t="shared" si="10"/>
        <v>ForschungsquoteVereinigtes Königreich Großbritannien und Nordirland</v>
      </c>
      <c r="B494" s="8">
        <v>494</v>
      </c>
      <c r="C494" s="32" t="s">
        <v>237</v>
      </c>
      <c r="D494" s="32" t="s">
        <v>57</v>
      </c>
      <c r="E494" s="32" t="s">
        <v>62</v>
      </c>
      <c r="F494" s="32" t="s">
        <v>68</v>
      </c>
      <c r="G494" s="32" t="s">
        <v>32</v>
      </c>
      <c r="H494" s="32" t="s">
        <v>374</v>
      </c>
      <c r="I494" s="33">
        <v>1.62</v>
      </c>
      <c r="J494" s="33">
        <v>1.61</v>
      </c>
      <c r="K494" s="33">
        <v>1.62</v>
      </c>
      <c r="L494" s="33">
        <v>1.58</v>
      </c>
      <c r="M494" s="33">
        <v>1.54</v>
      </c>
      <c r="N494" s="33">
        <v>1.56</v>
      </c>
      <c r="O494" s="33">
        <v>1.58</v>
      </c>
      <c r="P494" s="33">
        <v>1.62</v>
      </c>
      <c r="Q494" s="33">
        <v>1.61</v>
      </c>
      <c r="R494" s="33">
        <v>1.67</v>
      </c>
      <c r="S494" s="33">
        <v>1.64</v>
      </c>
      <c r="T494" s="33">
        <v>1.65</v>
      </c>
      <c r="U494" s="33">
        <v>1.58</v>
      </c>
      <c r="V494" s="33">
        <v>1.62</v>
      </c>
      <c r="W494" s="33">
        <v>1.64</v>
      </c>
      <c r="X494" s="33">
        <v>1.65</v>
      </c>
      <c r="Y494" s="33">
        <v>1.66</v>
      </c>
      <c r="Z494" s="33">
        <v>1.68</v>
      </c>
      <c r="AA494" s="33">
        <v>1.73</v>
      </c>
      <c r="AB494" s="33">
        <v>1.76</v>
      </c>
      <c r="AC494" s="33">
        <v>2.9314399999999998</v>
      </c>
      <c r="AD494" s="33">
        <v>2.9147599999999998</v>
      </c>
      <c r="AE494" s="34"/>
      <c r="AF494" s="34"/>
      <c r="AG494" s="34"/>
      <c r="AH494" s="34"/>
    </row>
    <row r="495" spans="1:34" ht="14.5" x14ac:dyDescent="0.35">
      <c r="A495" s="8" t="str">
        <f t="shared" si="10"/>
        <v>ForschungsquoteZypern</v>
      </c>
      <c r="B495" s="8">
        <v>495</v>
      </c>
      <c r="C495" s="32" t="s">
        <v>237</v>
      </c>
      <c r="D495" s="32" t="s">
        <v>30</v>
      </c>
      <c r="E495" s="32" t="s">
        <v>62</v>
      </c>
      <c r="F495" s="32" t="s">
        <v>68</v>
      </c>
      <c r="G495" s="32" t="s">
        <v>32</v>
      </c>
      <c r="H495" s="32" t="s">
        <v>374</v>
      </c>
      <c r="I495" s="33">
        <v>0.23</v>
      </c>
      <c r="J495" s="33">
        <v>0.24</v>
      </c>
      <c r="K495" s="33">
        <v>0.28000000000000003</v>
      </c>
      <c r="L495" s="33">
        <v>0.32</v>
      </c>
      <c r="M495" s="33">
        <v>0.34</v>
      </c>
      <c r="N495" s="33">
        <v>0.37</v>
      </c>
      <c r="O495" s="33">
        <v>0.38</v>
      </c>
      <c r="P495" s="33">
        <v>0.4</v>
      </c>
      <c r="Q495" s="33">
        <v>0.39</v>
      </c>
      <c r="R495" s="33">
        <v>0.44</v>
      </c>
      <c r="S495" s="33">
        <v>0.44</v>
      </c>
      <c r="T495" s="33">
        <v>0.45</v>
      </c>
      <c r="U495" s="33">
        <v>0.44</v>
      </c>
      <c r="V495" s="33">
        <v>0.48</v>
      </c>
      <c r="W495" s="33">
        <v>0.51</v>
      </c>
      <c r="X495" s="33">
        <v>0.48</v>
      </c>
      <c r="Y495" s="33">
        <v>0.52</v>
      </c>
      <c r="Z495" s="33">
        <v>0.54</v>
      </c>
      <c r="AA495" s="33">
        <v>0.61</v>
      </c>
      <c r="AB495" s="33">
        <v>0.71</v>
      </c>
      <c r="AC495" s="33">
        <v>0.84</v>
      </c>
      <c r="AD495" s="33">
        <v>0.8</v>
      </c>
      <c r="AE495" s="33">
        <v>0.77</v>
      </c>
      <c r="AF495" s="34"/>
      <c r="AG495" s="34"/>
      <c r="AH495" s="34"/>
    </row>
    <row r="496" spans="1:34" ht="14.5" x14ac:dyDescent="0.35">
      <c r="A496" s="8" t="str">
        <f t="shared" si="10"/>
        <v>GeburtenrateBelgien</v>
      </c>
      <c r="B496" s="8">
        <v>496</v>
      </c>
      <c r="C496" s="32" t="s">
        <v>262</v>
      </c>
      <c r="D496" s="32" t="s">
        <v>9</v>
      </c>
      <c r="E496" s="32" t="s">
        <v>90</v>
      </c>
      <c r="F496" s="32" t="s">
        <v>68</v>
      </c>
      <c r="G496" s="32" t="s">
        <v>32</v>
      </c>
      <c r="H496" s="32" t="s">
        <v>374</v>
      </c>
      <c r="I496" s="33">
        <v>11.4</v>
      </c>
      <c r="J496" s="33">
        <v>11.2</v>
      </c>
      <c r="K496" s="33">
        <v>10.9</v>
      </c>
      <c r="L496" s="33">
        <v>11</v>
      </c>
      <c r="M496" s="33">
        <v>11.3</v>
      </c>
      <c r="N496" s="33">
        <v>11.4</v>
      </c>
      <c r="O496" s="33">
        <v>11.6</v>
      </c>
      <c r="P496" s="33">
        <v>11.7</v>
      </c>
      <c r="Q496" s="33">
        <v>11.9</v>
      </c>
      <c r="R496" s="33">
        <v>11.8</v>
      </c>
      <c r="S496" s="33">
        <v>11.9</v>
      </c>
      <c r="T496" s="33">
        <v>11.7</v>
      </c>
      <c r="U496" s="33">
        <v>11.5</v>
      </c>
      <c r="V496" s="33">
        <v>11.3</v>
      </c>
      <c r="W496" s="33">
        <v>11.2</v>
      </c>
      <c r="X496" s="33">
        <v>10.8</v>
      </c>
      <c r="Y496" s="33">
        <v>10.8</v>
      </c>
      <c r="Z496" s="33">
        <v>10.5</v>
      </c>
      <c r="AA496" s="33">
        <v>10.4</v>
      </c>
      <c r="AB496" s="33">
        <v>10.199999999999999</v>
      </c>
      <c r="AC496" s="33">
        <v>9.9</v>
      </c>
      <c r="AD496" s="33">
        <v>10.199999999999999</v>
      </c>
      <c r="AE496" s="33">
        <v>9.8000000000000007</v>
      </c>
      <c r="AF496" s="34"/>
      <c r="AG496" s="34"/>
      <c r="AH496" s="34"/>
    </row>
    <row r="497" spans="1:34" ht="14.5" x14ac:dyDescent="0.35">
      <c r="A497" s="8" t="str">
        <f t="shared" si="10"/>
        <v>GeburtenrateBulgarien</v>
      </c>
      <c r="B497" s="8">
        <v>497</v>
      </c>
      <c r="C497" s="32" t="s">
        <v>262</v>
      </c>
      <c r="D497" s="32" t="s">
        <v>25</v>
      </c>
      <c r="E497" s="32" t="s">
        <v>90</v>
      </c>
      <c r="F497" s="32" t="s">
        <v>68</v>
      </c>
      <c r="G497" s="32" t="s">
        <v>32</v>
      </c>
      <c r="H497" s="32" t="s">
        <v>374</v>
      </c>
      <c r="I497" s="33">
        <v>9</v>
      </c>
      <c r="J497" s="33">
        <v>8.5</v>
      </c>
      <c r="K497" s="33">
        <v>8.5</v>
      </c>
      <c r="L497" s="33">
        <v>8.6999999999999993</v>
      </c>
      <c r="M497" s="33">
        <v>9.1</v>
      </c>
      <c r="N497" s="33">
        <v>9.3000000000000007</v>
      </c>
      <c r="O497" s="33">
        <v>9.6999999999999993</v>
      </c>
      <c r="P497" s="33">
        <v>10</v>
      </c>
      <c r="Q497" s="33">
        <v>10.4</v>
      </c>
      <c r="R497" s="33">
        <v>10.9</v>
      </c>
      <c r="S497" s="33">
        <v>10.199999999999999</v>
      </c>
      <c r="T497" s="33">
        <v>9.6</v>
      </c>
      <c r="U497" s="33">
        <v>9.5</v>
      </c>
      <c r="V497" s="33">
        <v>9.1999999999999993</v>
      </c>
      <c r="W497" s="33">
        <v>9.4</v>
      </c>
      <c r="X497" s="33">
        <v>9.1999999999999993</v>
      </c>
      <c r="Y497" s="33">
        <v>9.1</v>
      </c>
      <c r="Z497" s="33">
        <v>9</v>
      </c>
      <c r="AA497" s="33">
        <v>8.9</v>
      </c>
      <c r="AB497" s="33">
        <v>8.8000000000000007</v>
      </c>
      <c r="AC497" s="33">
        <v>8.5</v>
      </c>
      <c r="AD497" s="33">
        <v>8.5</v>
      </c>
      <c r="AE497" s="33">
        <v>8.8000000000000007</v>
      </c>
      <c r="AF497" s="34"/>
      <c r="AG497" s="34"/>
      <c r="AH497" s="34"/>
    </row>
    <row r="498" spans="1:34" ht="14.5" x14ac:dyDescent="0.35">
      <c r="A498" s="8" t="str">
        <f t="shared" si="10"/>
        <v>GeburtenrateDänemark</v>
      </c>
      <c r="B498" s="8">
        <v>498</v>
      </c>
      <c r="C498" s="32" t="s">
        <v>262</v>
      </c>
      <c r="D498" s="32" t="s">
        <v>5</v>
      </c>
      <c r="E498" s="32" t="s">
        <v>90</v>
      </c>
      <c r="F498" s="32" t="s">
        <v>68</v>
      </c>
      <c r="G498" s="32" t="s">
        <v>32</v>
      </c>
      <c r="H498" s="32" t="s">
        <v>374</v>
      </c>
      <c r="I498" s="33">
        <v>12.6</v>
      </c>
      <c r="J498" s="33">
        <v>12.2</v>
      </c>
      <c r="K498" s="33">
        <v>11.9</v>
      </c>
      <c r="L498" s="33">
        <v>12</v>
      </c>
      <c r="M498" s="33">
        <v>12</v>
      </c>
      <c r="N498" s="33">
        <v>11.9</v>
      </c>
      <c r="O498" s="33">
        <v>12</v>
      </c>
      <c r="P498" s="33">
        <v>11.7</v>
      </c>
      <c r="Q498" s="33">
        <v>11.8</v>
      </c>
      <c r="R498" s="33">
        <v>11.4</v>
      </c>
      <c r="S498" s="33">
        <v>11.4</v>
      </c>
      <c r="T498" s="33">
        <v>10.6</v>
      </c>
      <c r="U498" s="33">
        <v>10.4</v>
      </c>
      <c r="V498" s="33">
        <v>10</v>
      </c>
      <c r="W498" s="33">
        <v>10.1</v>
      </c>
      <c r="X498" s="33">
        <v>10.199999999999999</v>
      </c>
      <c r="Y498" s="33">
        <v>10.8</v>
      </c>
      <c r="Z498" s="33">
        <v>10.6</v>
      </c>
      <c r="AA498" s="33">
        <v>10.6</v>
      </c>
      <c r="AB498" s="33">
        <v>10.5</v>
      </c>
      <c r="AC498" s="33">
        <v>10.4</v>
      </c>
      <c r="AD498" s="33">
        <v>10.8</v>
      </c>
      <c r="AE498" s="33">
        <v>9.9</v>
      </c>
      <c r="AF498" s="34"/>
      <c r="AG498" s="34"/>
      <c r="AH498" s="34"/>
    </row>
    <row r="499" spans="1:34" ht="14.5" x14ac:dyDescent="0.35">
      <c r="A499" s="8" t="str">
        <f t="shared" si="10"/>
        <v>GeburtenrateDeutschland</v>
      </c>
      <c r="B499" s="8">
        <v>499</v>
      </c>
      <c r="C499" s="32" t="s">
        <v>262</v>
      </c>
      <c r="D499" s="32" t="s">
        <v>2</v>
      </c>
      <c r="E499" s="32" t="s">
        <v>90</v>
      </c>
      <c r="F499" s="32" t="s">
        <v>68</v>
      </c>
      <c r="G499" s="32" t="s">
        <v>32</v>
      </c>
      <c r="H499" s="32" t="s">
        <v>374</v>
      </c>
      <c r="I499" s="33">
        <v>9.3000000000000007</v>
      </c>
      <c r="J499" s="33">
        <v>8.9</v>
      </c>
      <c r="K499" s="33">
        <v>8.6999999999999993</v>
      </c>
      <c r="L499" s="33">
        <v>8.6</v>
      </c>
      <c r="M499" s="33">
        <v>8.6</v>
      </c>
      <c r="N499" s="33">
        <v>8.3000000000000007</v>
      </c>
      <c r="O499" s="33">
        <v>8.1999999999999993</v>
      </c>
      <c r="P499" s="33">
        <v>8.3000000000000007</v>
      </c>
      <c r="Q499" s="33">
        <v>8.3000000000000007</v>
      </c>
      <c r="R499" s="33">
        <v>8.1</v>
      </c>
      <c r="S499" s="33">
        <v>8.3000000000000007</v>
      </c>
      <c r="T499" s="33">
        <v>8.3000000000000007</v>
      </c>
      <c r="U499" s="33">
        <v>8.4</v>
      </c>
      <c r="V499" s="33">
        <v>8.5</v>
      </c>
      <c r="W499" s="33">
        <v>8.8000000000000007</v>
      </c>
      <c r="X499" s="33">
        <v>9</v>
      </c>
      <c r="Y499" s="33">
        <v>9.6</v>
      </c>
      <c r="Z499" s="33">
        <v>9.5</v>
      </c>
      <c r="AA499" s="33">
        <v>9.5</v>
      </c>
      <c r="AB499" s="33">
        <v>9.4</v>
      </c>
      <c r="AC499" s="33">
        <v>9.3000000000000007</v>
      </c>
      <c r="AD499" s="33">
        <v>9.6</v>
      </c>
      <c r="AE499" s="33">
        <v>8.8000000000000007</v>
      </c>
      <c r="AF499" s="34"/>
      <c r="AG499" s="34"/>
      <c r="AH499" s="34"/>
    </row>
    <row r="500" spans="1:34" ht="14.5" x14ac:dyDescent="0.35">
      <c r="A500" s="8" t="str">
        <f t="shared" si="10"/>
        <v>GeburtenrateEstland</v>
      </c>
      <c r="B500" s="8">
        <v>500</v>
      </c>
      <c r="C500" s="32" t="s">
        <v>262</v>
      </c>
      <c r="D500" s="32" t="s">
        <v>18</v>
      </c>
      <c r="E500" s="32" t="s">
        <v>90</v>
      </c>
      <c r="F500" s="32" t="s">
        <v>68</v>
      </c>
      <c r="G500" s="32" t="s">
        <v>32</v>
      </c>
      <c r="H500" s="32" t="s">
        <v>374</v>
      </c>
      <c r="I500" s="33">
        <v>9.4</v>
      </c>
      <c r="J500" s="33">
        <v>9.1</v>
      </c>
      <c r="K500" s="33">
        <v>9.4</v>
      </c>
      <c r="L500" s="33">
        <v>9.5</v>
      </c>
      <c r="M500" s="33">
        <v>10.3</v>
      </c>
      <c r="N500" s="33">
        <v>10.6</v>
      </c>
      <c r="O500" s="33">
        <v>11</v>
      </c>
      <c r="P500" s="33">
        <v>11.8</v>
      </c>
      <c r="Q500" s="33">
        <v>12</v>
      </c>
      <c r="R500" s="33">
        <v>11.8</v>
      </c>
      <c r="S500" s="33">
        <v>11.9</v>
      </c>
      <c r="T500" s="33">
        <v>11.1</v>
      </c>
      <c r="U500" s="33">
        <v>10.6</v>
      </c>
      <c r="V500" s="33">
        <v>10.3</v>
      </c>
      <c r="W500" s="33">
        <v>10.3</v>
      </c>
      <c r="X500" s="33">
        <v>10.6</v>
      </c>
      <c r="Y500" s="33">
        <v>10.7</v>
      </c>
      <c r="Z500" s="33">
        <v>10.5</v>
      </c>
      <c r="AA500" s="33">
        <v>10.9</v>
      </c>
      <c r="AB500" s="33">
        <v>10.6</v>
      </c>
      <c r="AC500" s="33">
        <v>9.9</v>
      </c>
      <c r="AD500" s="33">
        <v>10</v>
      </c>
      <c r="AE500" s="33">
        <v>8.6</v>
      </c>
      <c r="AF500" s="34"/>
      <c r="AG500" s="34"/>
      <c r="AH500" s="34"/>
    </row>
    <row r="501" spans="1:34" ht="14.5" x14ac:dyDescent="0.35">
      <c r="A501" s="8" t="str">
        <f t="shared" si="10"/>
        <v>GeburtenrateEU27</v>
      </c>
      <c r="B501" s="8">
        <v>501</v>
      </c>
      <c r="C501" s="32" t="s">
        <v>262</v>
      </c>
      <c r="D501" s="32" t="s">
        <v>368</v>
      </c>
      <c r="E501" s="32" t="s">
        <v>90</v>
      </c>
      <c r="F501" s="32" t="s">
        <v>68</v>
      </c>
      <c r="G501" s="32" t="s">
        <v>32</v>
      </c>
      <c r="H501" s="32" t="s">
        <v>374</v>
      </c>
      <c r="I501" s="33">
        <v>10.5</v>
      </c>
      <c r="J501" s="33">
        <v>10.199999999999999</v>
      </c>
      <c r="K501" s="33">
        <v>10.1</v>
      </c>
      <c r="L501" s="33">
        <v>10.199999999999999</v>
      </c>
      <c r="M501" s="33">
        <v>10.199999999999999</v>
      </c>
      <c r="N501" s="33">
        <v>10.199999999999999</v>
      </c>
      <c r="O501" s="33">
        <v>10.3</v>
      </c>
      <c r="P501" s="33">
        <v>10.4</v>
      </c>
      <c r="Q501" s="33">
        <v>10.6</v>
      </c>
      <c r="R501" s="33">
        <v>10.5</v>
      </c>
      <c r="S501" s="33">
        <v>10.4</v>
      </c>
      <c r="T501" s="33">
        <v>10.1</v>
      </c>
      <c r="U501" s="33">
        <v>10</v>
      </c>
      <c r="V501" s="33">
        <v>9.6999999999999993</v>
      </c>
      <c r="W501" s="33">
        <v>9.8000000000000007</v>
      </c>
      <c r="X501" s="33">
        <v>9.6999999999999993</v>
      </c>
      <c r="Y501" s="33">
        <v>9.8000000000000007</v>
      </c>
      <c r="Z501" s="33">
        <v>9.6999999999999993</v>
      </c>
      <c r="AA501" s="33">
        <v>9.5</v>
      </c>
      <c r="AB501" s="33">
        <v>9.3000000000000007</v>
      </c>
      <c r="AC501" s="33">
        <v>9.1</v>
      </c>
      <c r="AD501" s="33">
        <v>9.1</v>
      </c>
      <c r="AE501" s="33">
        <v>8.6999999999999993</v>
      </c>
      <c r="AF501" s="34"/>
      <c r="AG501" s="34"/>
      <c r="AH501" s="34"/>
    </row>
    <row r="502" spans="1:34" ht="14.5" x14ac:dyDescent="0.35">
      <c r="A502" s="8" t="str">
        <f t="shared" si="10"/>
        <v>GeburtenrateFinnland</v>
      </c>
      <c r="B502" s="8">
        <v>502</v>
      </c>
      <c r="C502" s="32" t="s">
        <v>262</v>
      </c>
      <c r="D502" s="32" t="s">
        <v>14</v>
      </c>
      <c r="E502" s="32" t="s">
        <v>90</v>
      </c>
      <c r="F502" s="32" t="s">
        <v>68</v>
      </c>
      <c r="G502" s="32" t="s">
        <v>32</v>
      </c>
      <c r="H502" s="32" t="s">
        <v>374</v>
      </c>
      <c r="I502" s="33">
        <v>11</v>
      </c>
      <c r="J502" s="33">
        <v>10.8</v>
      </c>
      <c r="K502" s="33">
        <v>10.7</v>
      </c>
      <c r="L502" s="33">
        <v>10.9</v>
      </c>
      <c r="M502" s="33">
        <v>11</v>
      </c>
      <c r="N502" s="33">
        <v>11</v>
      </c>
      <c r="O502" s="33">
        <v>11.2</v>
      </c>
      <c r="P502" s="33">
        <v>11.1</v>
      </c>
      <c r="Q502" s="33">
        <v>11.2</v>
      </c>
      <c r="R502" s="33">
        <v>11.3</v>
      </c>
      <c r="S502" s="33">
        <v>11.4</v>
      </c>
      <c r="T502" s="33">
        <v>11.1</v>
      </c>
      <c r="U502" s="33">
        <v>11</v>
      </c>
      <c r="V502" s="33">
        <v>10.7</v>
      </c>
      <c r="W502" s="33">
        <v>10.5</v>
      </c>
      <c r="X502" s="33">
        <v>10.1</v>
      </c>
      <c r="Y502" s="33">
        <v>9.6</v>
      </c>
      <c r="Z502" s="33">
        <v>9.1</v>
      </c>
      <c r="AA502" s="33">
        <v>8.6</v>
      </c>
      <c r="AB502" s="33">
        <v>8.3000000000000007</v>
      </c>
      <c r="AC502" s="33">
        <v>8.4</v>
      </c>
      <c r="AD502" s="33">
        <v>9</v>
      </c>
      <c r="AE502" s="33">
        <v>8.1</v>
      </c>
      <c r="AF502" s="34"/>
      <c r="AG502" s="34"/>
      <c r="AH502" s="34"/>
    </row>
    <row r="503" spans="1:34" ht="14.5" x14ac:dyDescent="0.35">
      <c r="A503" s="8" t="str">
        <f t="shared" si="10"/>
        <v>GeburtenrateFrankreich</v>
      </c>
      <c r="B503" s="8">
        <v>503</v>
      </c>
      <c r="C503" s="32" t="s">
        <v>262</v>
      </c>
      <c r="D503" s="32" t="s">
        <v>0</v>
      </c>
      <c r="E503" s="32" t="s">
        <v>90</v>
      </c>
      <c r="F503" s="32" t="s">
        <v>68</v>
      </c>
      <c r="G503" s="32" t="s">
        <v>32</v>
      </c>
      <c r="H503" s="32" t="s">
        <v>374</v>
      </c>
      <c r="I503" s="33">
        <v>13.3</v>
      </c>
      <c r="J503" s="33">
        <v>13.1</v>
      </c>
      <c r="K503" s="33">
        <v>12.9</v>
      </c>
      <c r="L503" s="33">
        <v>12.8</v>
      </c>
      <c r="M503" s="33">
        <v>12.8</v>
      </c>
      <c r="N503" s="33">
        <v>12.8</v>
      </c>
      <c r="O503" s="33">
        <v>13.1</v>
      </c>
      <c r="P503" s="33">
        <v>12.8</v>
      </c>
      <c r="Q503" s="33">
        <v>12.9</v>
      </c>
      <c r="R503" s="33">
        <v>12.8</v>
      </c>
      <c r="S503" s="33">
        <v>12.9</v>
      </c>
      <c r="T503" s="33">
        <v>12.7</v>
      </c>
      <c r="U503" s="33">
        <v>12.6</v>
      </c>
      <c r="V503" s="33">
        <v>12.4</v>
      </c>
      <c r="W503" s="33">
        <v>12.4</v>
      </c>
      <c r="X503" s="33">
        <v>12</v>
      </c>
      <c r="Y503" s="33">
        <v>11.8</v>
      </c>
      <c r="Z503" s="33">
        <v>11.5</v>
      </c>
      <c r="AA503" s="33">
        <v>11.3</v>
      </c>
      <c r="AB503" s="33">
        <v>11.2</v>
      </c>
      <c r="AC503" s="33">
        <v>10.9</v>
      </c>
      <c r="AD503" s="33">
        <v>11</v>
      </c>
      <c r="AE503" s="33">
        <v>10.6</v>
      </c>
      <c r="AF503" s="34"/>
      <c r="AG503" s="34"/>
      <c r="AH503" s="34"/>
    </row>
    <row r="504" spans="1:34" ht="14.5" x14ac:dyDescent="0.35">
      <c r="A504" s="8" t="str">
        <f t="shared" si="10"/>
        <v>GeburtenrateGriechenland</v>
      </c>
      <c r="B504" s="8">
        <v>504</v>
      </c>
      <c r="C504" s="32" t="s">
        <v>262</v>
      </c>
      <c r="D504" s="32" t="s">
        <v>6</v>
      </c>
      <c r="E504" s="32" t="s">
        <v>90</v>
      </c>
      <c r="F504" s="32" t="s">
        <v>68</v>
      </c>
      <c r="G504" s="32" t="s">
        <v>32</v>
      </c>
      <c r="H504" s="32" t="s">
        <v>374</v>
      </c>
      <c r="I504" s="33">
        <v>9.6</v>
      </c>
      <c r="J504" s="33">
        <v>9.4</v>
      </c>
      <c r="K504" s="33">
        <v>9.5</v>
      </c>
      <c r="L504" s="33">
        <v>9.6</v>
      </c>
      <c r="M504" s="33">
        <v>9.6</v>
      </c>
      <c r="N504" s="33">
        <v>9.8000000000000007</v>
      </c>
      <c r="O504" s="33">
        <v>10.199999999999999</v>
      </c>
      <c r="P504" s="33">
        <v>10.1</v>
      </c>
      <c r="Q504" s="33">
        <v>10.7</v>
      </c>
      <c r="R504" s="33">
        <v>10.6</v>
      </c>
      <c r="S504" s="33">
        <v>10.3</v>
      </c>
      <c r="T504" s="33">
        <v>9.6</v>
      </c>
      <c r="U504" s="33">
        <v>9.1</v>
      </c>
      <c r="V504" s="33">
        <v>8.6</v>
      </c>
      <c r="W504" s="33">
        <v>8.5</v>
      </c>
      <c r="X504" s="33">
        <v>8.5</v>
      </c>
      <c r="Y504" s="33">
        <v>8.6</v>
      </c>
      <c r="Z504" s="33">
        <v>8.1999999999999993</v>
      </c>
      <c r="AA504" s="33">
        <v>8.1</v>
      </c>
      <c r="AB504" s="33">
        <v>7.8</v>
      </c>
      <c r="AC504" s="33">
        <v>7.9</v>
      </c>
      <c r="AD504" s="33">
        <v>8.1</v>
      </c>
      <c r="AE504" s="33">
        <v>7.3</v>
      </c>
      <c r="AF504" s="34"/>
      <c r="AG504" s="34"/>
      <c r="AH504" s="34"/>
    </row>
    <row r="505" spans="1:34" ht="14.5" x14ac:dyDescent="0.35">
      <c r="A505" s="8" t="str">
        <f t="shared" si="10"/>
        <v>GeburtenrateIrland</v>
      </c>
      <c r="B505" s="8">
        <v>505</v>
      </c>
      <c r="C505" s="32" t="s">
        <v>262</v>
      </c>
      <c r="D505" s="32" t="s">
        <v>4</v>
      </c>
      <c r="E505" s="32" t="s">
        <v>90</v>
      </c>
      <c r="F505" s="32" t="s">
        <v>68</v>
      </c>
      <c r="G505" s="32" t="s">
        <v>32</v>
      </c>
      <c r="H505" s="32" t="s">
        <v>374</v>
      </c>
      <c r="I505" s="33">
        <v>14.4</v>
      </c>
      <c r="J505" s="33">
        <v>15</v>
      </c>
      <c r="K505" s="33">
        <v>15.4</v>
      </c>
      <c r="L505" s="33">
        <v>15.4</v>
      </c>
      <c r="M505" s="33">
        <v>15.2</v>
      </c>
      <c r="N505" s="33">
        <v>14.8</v>
      </c>
      <c r="O505" s="33">
        <v>15.3</v>
      </c>
      <c r="P505" s="33">
        <v>16.2</v>
      </c>
      <c r="Q505" s="33">
        <v>16.7</v>
      </c>
      <c r="R505" s="33">
        <v>16.7</v>
      </c>
      <c r="S505" s="33">
        <v>16.5</v>
      </c>
      <c r="T505" s="33">
        <v>16.2</v>
      </c>
      <c r="U505" s="33">
        <v>15.6</v>
      </c>
      <c r="V505" s="33">
        <v>14.9</v>
      </c>
      <c r="W505" s="33">
        <v>14.4</v>
      </c>
      <c r="X505" s="33">
        <v>13.9</v>
      </c>
      <c r="Y505" s="33">
        <v>13.4</v>
      </c>
      <c r="Z505" s="33">
        <v>12.9</v>
      </c>
      <c r="AA505" s="33">
        <v>12.5</v>
      </c>
      <c r="AB505" s="33">
        <v>12</v>
      </c>
      <c r="AC505" s="33">
        <v>11.2</v>
      </c>
      <c r="AD505" s="33">
        <v>12</v>
      </c>
      <c r="AE505" s="33">
        <v>11.2</v>
      </c>
      <c r="AF505" s="34"/>
      <c r="AG505" s="34"/>
      <c r="AH505" s="34"/>
    </row>
    <row r="506" spans="1:34" ht="14.5" x14ac:dyDescent="0.35">
      <c r="A506" s="8" t="str">
        <f t="shared" si="10"/>
        <v>GeburtenrateItalien</v>
      </c>
      <c r="B506" s="8">
        <v>506</v>
      </c>
      <c r="C506" s="32" t="s">
        <v>262</v>
      </c>
      <c r="D506" s="32" t="s">
        <v>3</v>
      </c>
      <c r="E506" s="32" t="s">
        <v>90</v>
      </c>
      <c r="F506" s="32" t="s">
        <v>68</v>
      </c>
      <c r="G506" s="32" t="s">
        <v>32</v>
      </c>
      <c r="H506" s="32" t="s">
        <v>374</v>
      </c>
      <c r="I506" s="33">
        <v>9.5</v>
      </c>
      <c r="J506" s="33">
        <v>9.4</v>
      </c>
      <c r="K506" s="33">
        <v>9.4</v>
      </c>
      <c r="L506" s="33">
        <v>9.5</v>
      </c>
      <c r="M506" s="33">
        <v>9.8000000000000007</v>
      </c>
      <c r="N506" s="33">
        <v>9.6</v>
      </c>
      <c r="O506" s="33">
        <v>9.6</v>
      </c>
      <c r="P506" s="33">
        <v>9.6999999999999993</v>
      </c>
      <c r="Q506" s="33">
        <v>9.8000000000000007</v>
      </c>
      <c r="R506" s="33">
        <v>9.6</v>
      </c>
      <c r="S506" s="33">
        <v>9.5</v>
      </c>
      <c r="T506" s="33">
        <v>9.1999999999999993</v>
      </c>
      <c r="U506" s="33">
        <v>9</v>
      </c>
      <c r="V506" s="33">
        <v>8.5</v>
      </c>
      <c r="W506" s="33">
        <v>8.3000000000000007</v>
      </c>
      <c r="X506" s="33">
        <v>8</v>
      </c>
      <c r="Y506" s="33">
        <v>7.8</v>
      </c>
      <c r="Z506" s="33">
        <v>7.6</v>
      </c>
      <c r="AA506" s="33">
        <v>7.3</v>
      </c>
      <c r="AB506" s="33">
        <v>7</v>
      </c>
      <c r="AC506" s="33">
        <v>6.8</v>
      </c>
      <c r="AD506" s="33">
        <v>6.8</v>
      </c>
      <c r="AE506" s="33">
        <v>6.7</v>
      </c>
      <c r="AF506" s="34"/>
      <c r="AG506" s="34"/>
      <c r="AH506" s="34"/>
    </row>
    <row r="507" spans="1:34" ht="14.5" x14ac:dyDescent="0.35">
      <c r="A507" s="8" t="str">
        <f t="shared" si="10"/>
        <v>GeburtenrateKroatien</v>
      </c>
      <c r="B507" s="8">
        <v>507</v>
      </c>
      <c r="C507" s="32" t="s">
        <v>262</v>
      </c>
      <c r="D507" s="32" t="s">
        <v>27</v>
      </c>
      <c r="E507" s="32" t="s">
        <v>90</v>
      </c>
      <c r="F507" s="32" t="s">
        <v>68</v>
      </c>
      <c r="G507" s="32" t="s">
        <v>32</v>
      </c>
      <c r="H507" s="32" t="s">
        <v>374</v>
      </c>
      <c r="I507" s="33">
        <v>9.8000000000000007</v>
      </c>
      <c r="J507" s="33">
        <v>9.5</v>
      </c>
      <c r="K507" s="33">
        <v>9.3000000000000007</v>
      </c>
      <c r="L507" s="33">
        <v>9.1999999999999993</v>
      </c>
      <c r="M507" s="33">
        <v>9.4</v>
      </c>
      <c r="N507" s="33">
        <v>9.9</v>
      </c>
      <c r="O507" s="33">
        <v>9.6</v>
      </c>
      <c r="P507" s="33">
        <v>9.6999999999999993</v>
      </c>
      <c r="Q507" s="33">
        <v>10.1</v>
      </c>
      <c r="R507" s="33">
        <v>10.4</v>
      </c>
      <c r="S507" s="33">
        <v>10.1</v>
      </c>
      <c r="T507" s="33">
        <v>9.6</v>
      </c>
      <c r="U507" s="33">
        <v>9.8000000000000007</v>
      </c>
      <c r="V507" s="33">
        <v>9.4</v>
      </c>
      <c r="W507" s="33">
        <v>9.3000000000000007</v>
      </c>
      <c r="X507" s="33">
        <v>8.9</v>
      </c>
      <c r="Y507" s="33">
        <v>9</v>
      </c>
      <c r="Z507" s="33">
        <v>8.9</v>
      </c>
      <c r="AA507" s="33">
        <v>9</v>
      </c>
      <c r="AB507" s="33">
        <v>8.9</v>
      </c>
      <c r="AC507" s="33">
        <v>8.9</v>
      </c>
      <c r="AD507" s="33">
        <v>9.1999999999999993</v>
      </c>
      <c r="AE507" s="33">
        <v>8.8000000000000007</v>
      </c>
      <c r="AF507" s="34"/>
      <c r="AG507" s="34"/>
      <c r="AH507" s="34"/>
    </row>
    <row r="508" spans="1:34" ht="14.5" x14ac:dyDescent="0.35">
      <c r="A508" s="8" t="str">
        <f t="shared" si="10"/>
        <v>GeburtenrateLettland</v>
      </c>
      <c r="B508" s="8">
        <v>508</v>
      </c>
      <c r="C508" s="32" t="s">
        <v>262</v>
      </c>
      <c r="D508" s="32" t="s">
        <v>19</v>
      </c>
      <c r="E508" s="32" t="s">
        <v>90</v>
      </c>
      <c r="F508" s="32" t="s">
        <v>68</v>
      </c>
      <c r="G508" s="32" t="s">
        <v>32</v>
      </c>
      <c r="H508" s="32" t="s">
        <v>374</v>
      </c>
      <c r="I508" s="33">
        <v>8.6</v>
      </c>
      <c r="J508" s="33">
        <v>8.4</v>
      </c>
      <c r="K508" s="33">
        <v>8.6999999999999993</v>
      </c>
      <c r="L508" s="33">
        <v>9.1999999999999993</v>
      </c>
      <c r="M508" s="33">
        <v>9.1</v>
      </c>
      <c r="N508" s="33">
        <v>9.8000000000000007</v>
      </c>
      <c r="O508" s="33">
        <v>10.3</v>
      </c>
      <c r="P508" s="33">
        <v>10.9</v>
      </c>
      <c r="Q508" s="33">
        <v>11.2</v>
      </c>
      <c r="R508" s="33">
        <v>10.3</v>
      </c>
      <c r="S508" s="33">
        <v>9.4</v>
      </c>
      <c r="T508" s="33">
        <v>9.1</v>
      </c>
      <c r="U508" s="33">
        <v>9.8000000000000007</v>
      </c>
      <c r="V508" s="33">
        <v>10.199999999999999</v>
      </c>
      <c r="W508" s="33">
        <v>10.9</v>
      </c>
      <c r="X508" s="33">
        <v>11.1</v>
      </c>
      <c r="Y508" s="33">
        <v>11.2</v>
      </c>
      <c r="Z508" s="33">
        <v>10.7</v>
      </c>
      <c r="AA508" s="33">
        <v>10</v>
      </c>
      <c r="AB508" s="33">
        <v>9.8000000000000007</v>
      </c>
      <c r="AC508" s="33">
        <v>9.1999999999999993</v>
      </c>
      <c r="AD508" s="33">
        <v>9.1999999999999993</v>
      </c>
      <c r="AE508" s="33">
        <v>8.5</v>
      </c>
      <c r="AF508" s="34"/>
      <c r="AG508" s="34"/>
      <c r="AH508" s="34"/>
    </row>
    <row r="509" spans="1:34" ht="14.5" x14ac:dyDescent="0.35">
      <c r="A509" s="8" t="str">
        <f t="shared" si="10"/>
        <v>GeburtenrateLitauen</v>
      </c>
      <c r="B509" s="8">
        <v>509</v>
      </c>
      <c r="C509" s="32" t="s">
        <v>262</v>
      </c>
      <c r="D509" s="32" t="s">
        <v>20</v>
      </c>
      <c r="E509" s="32" t="s">
        <v>90</v>
      </c>
      <c r="F509" s="32" t="s">
        <v>68</v>
      </c>
      <c r="G509" s="32" t="s">
        <v>32</v>
      </c>
      <c r="H509" s="32" t="s">
        <v>374</v>
      </c>
      <c r="I509" s="33">
        <v>9.8000000000000007</v>
      </c>
      <c r="J509" s="33">
        <v>9</v>
      </c>
      <c r="K509" s="33">
        <v>8.6</v>
      </c>
      <c r="L509" s="33">
        <v>8.8000000000000007</v>
      </c>
      <c r="M509" s="33">
        <v>8.8000000000000007</v>
      </c>
      <c r="N509" s="33">
        <v>8.9</v>
      </c>
      <c r="O509" s="33">
        <v>9.1</v>
      </c>
      <c r="P509" s="33">
        <v>9.3000000000000007</v>
      </c>
      <c r="Q509" s="33">
        <v>9.9</v>
      </c>
      <c r="R509" s="33">
        <v>10.199999999999999</v>
      </c>
      <c r="S509" s="33">
        <v>9.9</v>
      </c>
      <c r="T509" s="33">
        <v>10</v>
      </c>
      <c r="U509" s="33">
        <v>10.199999999999999</v>
      </c>
      <c r="V509" s="33">
        <v>10.1</v>
      </c>
      <c r="W509" s="33">
        <v>10.4</v>
      </c>
      <c r="X509" s="33">
        <v>10.8</v>
      </c>
      <c r="Y509" s="33">
        <v>10.7</v>
      </c>
      <c r="Z509" s="33">
        <v>10.1</v>
      </c>
      <c r="AA509" s="33">
        <v>10</v>
      </c>
      <c r="AB509" s="33">
        <v>9.8000000000000007</v>
      </c>
      <c r="AC509" s="33">
        <v>9</v>
      </c>
      <c r="AD509" s="33">
        <v>8.3000000000000007</v>
      </c>
      <c r="AE509" s="33">
        <v>7.8</v>
      </c>
      <c r="AF509" s="34"/>
      <c r="AG509" s="34"/>
      <c r="AH509" s="34"/>
    </row>
    <row r="510" spans="1:34" ht="14.5" x14ac:dyDescent="0.35">
      <c r="A510" s="8" t="str">
        <f t="shared" si="10"/>
        <v>GeburtenrateLuxemburg</v>
      </c>
      <c r="B510" s="8">
        <v>510</v>
      </c>
      <c r="C510" s="32" t="s">
        <v>262</v>
      </c>
      <c r="D510" s="32" t="s">
        <v>10</v>
      </c>
      <c r="E510" s="32" t="s">
        <v>90</v>
      </c>
      <c r="F510" s="32" t="s">
        <v>68</v>
      </c>
      <c r="G510" s="32" t="s">
        <v>32</v>
      </c>
      <c r="H510" s="32" t="s">
        <v>374</v>
      </c>
      <c r="I510" s="33">
        <v>13.1</v>
      </c>
      <c r="J510" s="33">
        <v>12.4</v>
      </c>
      <c r="K510" s="33">
        <v>12</v>
      </c>
      <c r="L510" s="33">
        <v>11.7</v>
      </c>
      <c r="M510" s="33">
        <v>11.9</v>
      </c>
      <c r="N510" s="33">
        <v>11.5</v>
      </c>
      <c r="O510" s="33">
        <v>11.7</v>
      </c>
      <c r="P510" s="33">
        <v>11.4</v>
      </c>
      <c r="Q510" s="33">
        <v>11.5</v>
      </c>
      <c r="R510" s="33">
        <v>11.3</v>
      </c>
      <c r="S510" s="33">
        <v>11.6</v>
      </c>
      <c r="T510" s="33">
        <v>10.9</v>
      </c>
      <c r="U510" s="33">
        <v>11.3</v>
      </c>
      <c r="V510" s="33">
        <v>11.3</v>
      </c>
      <c r="W510" s="33">
        <v>10.9</v>
      </c>
      <c r="X510" s="33">
        <v>10.7</v>
      </c>
      <c r="Y510" s="33">
        <v>10.4</v>
      </c>
      <c r="Z510" s="33">
        <v>10.4</v>
      </c>
      <c r="AA510" s="33">
        <v>10.3</v>
      </c>
      <c r="AB510" s="33">
        <v>10</v>
      </c>
      <c r="AC510" s="33">
        <v>10.199999999999999</v>
      </c>
      <c r="AD510" s="33">
        <v>10.5</v>
      </c>
      <c r="AE510" s="33">
        <v>9.9</v>
      </c>
      <c r="AF510" s="34"/>
      <c r="AG510" s="34"/>
      <c r="AH510" s="34"/>
    </row>
    <row r="511" spans="1:34" ht="14.5" x14ac:dyDescent="0.35">
      <c r="A511" s="8" t="str">
        <f t="shared" si="10"/>
        <v>GeburtenrateMalta</v>
      </c>
      <c r="B511" s="8">
        <v>511</v>
      </c>
      <c r="C511" s="32" t="s">
        <v>262</v>
      </c>
      <c r="D511" s="32" t="s">
        <v>16</v>
      </c>
      <c r="E511" s="32" t="s">
        <v>90</v>
      </c>
      <c r="F511" s="32" t="s">
        <v>68</v>
      </c>
      <c r="G511" s="32" t="s">
        <v>32</v>
      </c>
      <c r="H511" s="32" t="s">
        <v>374</v>
      </c>
      <c r="I511" s="33">
        <v>11.3</v>
      </c>
      <c r="J511" s="33">
        <v>10.1</v>
      </c>
      <c r="K511" s="33">
        <v>9.9</v>
      </c>
      <c r="L511" s="33">
        <v>10.199999999999999</v>
      </c>
      <c r="M511" s="33">
        <v>9.6999999999999993</v>
      </c>
      <c r="N511" s="33">
        <v>9.6</v>
      </c>
      <c r="O511" s="33">
        <v>9.3000000000000007</v>
      </c>
      <c r="P511" s="33">
        <v>9.3000000000000007</v>
      </c>
      <c r="Q511" s="33">
        <v>9.8000000000000007</v>
      </c>
      <c r="R511" s="33">
        <v>9.8000000000000007</v>
      </c>
      <c r="S511" s="33">
        <v>9.4</v>
      </c>
      <c r="T511" s="33">
        <v>10</v>
      </c>
      <c r="U511" s="33">
        <v>9.8000000000000007</v>
      </c>
      <c r="V511" s="33">
        <v>9.5</v>
      </c>
      <c r="W511" s="33">
        <v>9.6</v>
      </c>
      <c r="X511" s="33">
        <v>9.6999999999999993</v>
      </c>
      <c r="Y511" s="33">
        <v>9.8000000000000007</v>
      </c>
      <c r="Z511" s="33">
        <v>9.1999999999999993</v>
      </c>
      <c r="AA511" s="33">
        <v>9.1999999999999993</v>
      </c>
      <c r="AB511" s="33">
        <v>8.6</v>
      </c>
      <c r="AC511" s="33">
        <v>8.6</v>
      </c>
      <c r="AD511" s="33">
        <v>8.5</v>
      </c>
      <c r="AE511" s="33">
        <v>8.1</v>
      </c>
      <c r="AF511" s="34"/>
      <c r="AG511" s="34"/>
      <c r="AH511" s="34"/>
    </row>
    <row r="512" spans="1:34" ht="14.5" x14ac:dyDescent="0.35">
      <c r="A512" s="8" t="str">
        <f t="shared" si="10"/>
        <v>GeburtenrateNiederlande</v>
      </c>
      <c r="B512" s="8">
        <v>512</v>
      </c>
      <c r="C512" s="32" t="s">
        <v>262</v>
      </c>
      <c r="D512" s="32" t="s">
        <v>1</v>
      </c>
      <c r="E512" s="32" t="s">
        <v>90</v>
      </c>
      <c r="F512" s="32" t="s">
        <v>68</v>
      </c>
      <c r="G512" s="32" t="s">
        <v>32</v>
      </c>
      <c r="H512" s="32" t="s">
        <v>374</v>
      </c>
      <c r="I512" s="33">
        <v>13</v>
      </c>
      <c r="J512" s="33">
        <v>12.6</v>
      </c>
      <c r="K512" s="33">
        <v>12.5</v>
      </c>
      <c r="L512" s="33">
        <v>12.3</v>
      </c>
      <c r="M512" s="33">
        <v>11.9</v>
      </c>
      <c r="N512" s="33">
        <v>11.5</v>
      </c>
      <c r="O512" s="33">
        <v>11.3</v>
      </c>
      <c r="P512" s="33">
        <v>11.1</v>
      </c>
      <c r="Q512" s="33">
        <v>11.2</v>
      </c>
      <c r="R512" s="33">
        <v>11.2</v>
      </c>
      <c r="S512" s="33">
        <v>11.1</v>
      </c>
      <c r="T512" s="33">
        <v>10.8</v>
      </c>
      <c r="U512" s="33">
        <v>10.5</v>
      </c>
      <c r="V512" s="33">
        <v>10.199999999999999</v>
      </c>
      <c r="W512" s="33">
        <v>10.4</v>
      </c>
      <c r="X512" s="33">
        <v>10.1</v>
      </c>
      <c r="Y512" s="33">
        <v>10.1</v>
      </c>
      <c r="Z512" s="33">
        <v>9.9</v>
      </c>
      <c r="AA512" s="33">
        <v>9.8000000000000007</v>
      </c>
      <c r="AB512" s="33">
        <v>9.8000000000000007</v>
      </c>
      <c r="AC512" s="33">
        <v>9.6999999999999993</v>
      </c>
      <c r="AD512" s="33">
        <v>10.199999999999999</v>
      </c>
      <c r="AE512" s="33">
        <v>9.5</v>
      </c>
      <c r="AF512" s="34"/>
      <c r="AG512" s="34"/>
      <c r="AH512" s="34"/>
    </row>
    <row r="513" spans="1:34" ht="14.5" x14ac:dyDescent="0.35">
      <c r="A513" s="8" t="str">
        <f t="shared" si="10"/>
        <v>GeburtenrateÖsterreich</v>
      </c>
      <c r="B513" s="8">
        <v>513</v>
      </c>
      <c r="C513" s="32" t="s">
        <v>262</v>
      </c>
      <c r="D513" s="32" t="s">
        <v>56</v>
      </c>
      <c r="E513" s="32" t="s">
        <v>90</v>
      </c>
      <c r="F513" s="32" t="s">
        <v>68</v>
      </c>
      <c r="G513" s="32" t="s">
        <v>32</v>
      </c>
      <c r="H513" s="32" t="s">
        <v>374</v>
      </c>
      <c r="I513" s="33">
        <v>9.8000000000000007</v>
      </c>
      <c r="J513" s="33">
        <v>9.4</v>
      </c>
      <c r="K513" s="33">
        <v>9.6999999999999993</v>
      </c>
      <c r="L513" s="33">
        <v>9.5</v>
      </c>
      <c r="M513" s="33">
        <v>9.6999999999999993</v>
      </c>
      <c r="N513" s="33">
        <v>9.5</v>
      </c>
      <c r="O513" s="33">
        <v>9.4</v>
      </c>
      <c r="P513" s="33">
        <v>9.1999999999999993</v>
      </c>
      <c r="Q513" s="33">
        <v>9.3000000000000007</v>
      </c>
      <c r="R513" s="33">
        <v>9.1999999999999993</v>
      </c>
      <c r="S513" s="33">
        <v>9.4</v>
      </c>
      <c r="T513" s="33">
        <v>9.3000000000000007</v>
      </c>
      <c r="U513" s="33">
        <v>9.4</v>
      </c>
      <c r="V513" s="33">
        <v>9.4</v>
      </c>
      <c r="W513" s="33">
        <v>9.6</v>
      </c>
      <c r="X513" s="33">
        <v>9.8000000000000007</v>
      </c>
      <c r="Y513" s="33">
        <v>10</v>
      </c>
      <c r="Z513" s="33">
        <v>10</v>
      </c>
      <c r="AA513" s="33">
        <v>9.6999999999999993</v>
      </c>
      <c r="AB513" s="33">
        <v>9.6</v>
      </c>
      <c r="AC513" s="33">
        <v>9.4</v>
      </c>
      <c r="AD513" s="33">
        <v>9.6</v>
      </c>
      <c r="AE513" s="33">
        <v>9.1</v>
      </c>
      <c r="AF513" s="34"/>
      <c r="AG513" s="34"/>
      <c r="AH513" s="34"/>
    </row>
    <row r="514" spans="1:34" ht="14.5" x14ac:dyDescent="0.35">
      <c r="A514" s="8" t="str">
        <f t="shared" si="10"/>
        <v>GeburtenratePolen</v>
      </c>
      <c r="B514" s="8">
        <v>514</v>
      </c>
      <c r="C514" s="32" t="s">
        <v>262</v>
      </c>
      <c r="D514" s="32" t="s">
        <v>21</v>
      </c>
      <c r="E514" s="32" t="s">
        <v>90</v>
      </c>
      <c r="F514" s="32" t="s">
        <v>68</v>
      </c>
      <c r="G514" s="32" t="s">
        <v>32</v>
      </c>
      <c r="H514" s="32" t="s">
        <v>374</v>
      </c>
      <c r="I514" s="33">
        <v>9.9</v>
      </c>
      <c r="J514" s="33">
        <v>9.6</v>
      </c>
      <c r="K514" s="33">
        <v>9.3000000000000007</v>
      </c>
      <c r="L514" s="33">
        <v>9.1999999999999993</v>
      </c>
      <c r="M514" s="33">
        <v>9.3000000000000007</v>
      </c>
      <c r="N514" s="33">
        <v>9.5</v>
      </c>
      <c r="O514" s="33">
        <v>9.8000000000000007</v>
      </c>
      <c r="P514" s="33">
        <v>10.199999999999999</v>
      </c>
      <c r="Q514" s="33">
        <v>10.9</v>
      </c>
      <c r="R514" s="33">
        <v>10.9</v>
      </c>
      <c r="S514" s="33">
        <v>10.9</v>
      </c>
      <c r="T514" s="33">
        <v>10.199999999999999</v>
      </c>
      <c r="U514" s="33">
        <v>10.1</v>
      </c>
      <c r="V514" s="33">
        <v>9.6999999999999993</v>
      </c>
      <c r="W514" s="33">
        <v>9.9</v>
      </c>
      <c r="X514" s="33">
        <v>9.6999999999999993</v>
      </c>
      <c r="Y514" s="33">
        <v>10.1</v>
      </c>
      <c r="Z514" s="33">
        <v>10.6</v>
      </c>
      <c r="AA514" s="33">
        <v>10.199999999999999</v>
      </c>
      <c r="AB514" s="33">
        <v>9.9</v>
      </c>
      <c r="AC514" s="33">
        <v>9.4</v>
      </c>
      <c r="AD514" s="33">
        <v>8.8000000000000007</v>
      </c>
      <c r="AE514" s="33">
        <v>8.3000000000000007</v>
      </c>
      <c r="AF514" s="34"/>
      <c r="AG514" s="34"/>
      <c r="AH514" s="34"/>
    </row>
    <row r="515" spans="1:34" ht="14.5" x14ac:dyDescent="0.35">
      <c r="A515" s="8" t="str">
        <f t="shared" si="10"/>
        <v>GeburtenratePortugal</v>
      </c>
      <c r="B515" s="8">
        <v>515</v>
      </c>
      <c r="C515" s="32" t="s">
        <v>262</v>
      </c>
      <c r="D515" s="32" t="s">
        <v>7</v>
      </c>
      <c r="E515" s="32" t="s">
        <v>90</v>
      </c>
      <c r="F515" s="32" t="s">
        <v>68</v>
      </c>
      <c r="G515" s="32" t="s">
        <v>32</v>
      </c>
      <c r="H515" s="32" t="s">
        <v>374</v>
      </c>
      <c r="I515" s="33">
        <v>11.7</v>
      </c>
      <c r="J515" s="33">
        <v>10.9</v>
      </c>
      <c r="K515" s="33">
        <v>11</v>
      </c>
      <c r="L515" s="33">
        <v>10.8</v>
      </c>
      <c r="M515" s="33">
        <v>10.4</v>
      </c>
      <c r="N515" s="33">
        <v>10.4</v>
      </c>
      <c r="O515" s="33">
        <v>10</v>
      </c>
      <c r="P515" s="33">
        <v>9.6999999999999993</v>
      </c>
      <c r="Q515" s="33">
        <v>9.9</v>
      </c>
      <c r="R515" s="33">
        <v>9.4</v>
      </c>
      <c r="S515" s="33">
        <v>9.6</v>
      </c>
      <c r="T515" s="33">
        <v>9.1999999999999993</v>
      </c>
      <c r="U515" s="33">
        <v>8.5</v>
      </c>
      <c r="V515" s="33">
        <v>7.9</v>
      </c>
      <c r="W515" s="33">
        <v>7.9</v>
      </c>
      <c r="X515" s="33">
        <v>8.3000000000000007</v>
      </c>
      <c r="Y515" s="33">
        <v>8.4</v>
      </c>
      <c r="Z515" s="33">
        <v>8.4</v>
      </c>
      <c r="AA515" s="33">
        <v>8.5</v>
      </c>
      <c r="AB515" s="33">
        <v>8.4</v>
      </c>
      <c r="AC515" s="33">
        <v>8.1999999999999993</v>
      </c>
      <c r="AD515" s="33">
        <v>7.7</v>
      </c>
      <c r="AE515" s="33">
        <v>8</v>
      </c>
      <c r="AF515" s="34"/>
      <c r="AG515" s="34"/>
      <c r="AH515" s="34"/>
    </row>
    <row r="516" spans="1:34" ht="14.5" x14ac:dyDescent="0.35">
      <c r="A516" s="8" t="str">
        <f t="shared" si="10"/>
        <v>GeburtenrateRumänien</v>
      </c>
      <c r="B516" s="8">
        <v>516</v>
      </c>
      <c r="C516" s="32" t="s">
        <v>262</v>
      </c>
      <c r="D516" s="32" t="s">
        <v>100</v>
      </c>
      <c r="E516" s="32" t="s">
        <v>90</v>
      </c>
      <c r="F516" s="32" t="s">
        <v>68</v>
      </c>
      <c r="G516" s="32" t="s">
        <v>32</v>
      </c>
      <c r="H516" s="32" t="s">
        <v>374</v>
      </c>
      <c r="I516" s="33">
        <v>10.4</v>
      </c>
      <c r="J516" s="33">
        <v>10</v>
      </c>
      <c r="K516" s="33">
        <v>9.6999999999999993</v>
      </c>
      <c r="L516" s="33">
        <v>9.8000000000000007</v>
      </c>
      <c r="M516" s="33">
        <v>10.1</v>
      </c>
      <c r="N516" s="33">
        <v>10.4</v>
      </c>
      <c r="O516" s="33">
        <v>10.4</v>
      </c>
      <c r="P516" s="33">
        <v>10.3</v>
      </c>
      <c r="Q516" s="33">
        <v>10.8</v>
      </c>
      <c r="R516" s="33">
        <v>10.9</v>
      </c>
      <c r="S516" s="33">
        <v>10.5</v>
      </c>
      <c r="T516" s="33">
        <v>9.6999999999999993</v>
      </c>
      <c r="U516" s="33">
        <v>10</v>
      </c>
      <c r="V516" s="33">
        <v>9.4</v>
      </c>
      <c r="W516" s="33">
        <v>10</v>
      </c>
      <c r="X516" s="33">
        <v>10.199999999999999</v>
      </c>
      <c r="Y516" s="33">
        <v>10.4</v>
      </c>
      <c r="Z516" s="33">
        <v>10.8</v>
      </c>
      <c r="AA516" s="33">
        <v>10.4</v>
      </c>
      <c r="AB516" s="33">
        <v>10.3</v>
      </c>
      <c r="AC516" s="33">
        <v>10.3</v>
      </c>
      <c r="AD516" s="33">
        <v>10.1</v>
      </c>
      <c r="AE516" s="33">
        <v>9.6</v>
      </c>
      <c r="AF516" s="34"/>
      <c r="AG516" s="34"/>
      <c r="AH516" s="34"/>
    </row>
    <row r="517" spans="1:34" ht="14.5" x14ac:dyDescent="0.35">
      <c r="A517" s="8" t="str">
        <f t="shared" si="10"/>
        <v>GeburtenrateSchweden</v>
      </c>
      <c r="B517" s="8">
        <v>517</v>
      </c>
      <c r="C517" s="32" t="s">
        <v>262</v>
      </c>
      <c r="D517" s="32" t="s">
        <v>13</v>
      </c>
      <c r="E517" s="32" t="s">
        <v>90</v>
      </c>
      <c r="F517" s="32" t="s">
        <v>68</v>
      </c>
      <c r="G517" s="32" t="s">
        <v>32</v>
      </c>
      <c r="H517" s="32" t="s">
        <v>374</v>
      </c>
      <c r="I517" s="33">
        <v>10.199999999999999</v>
      </c>
      <c r="J517" s="33">
        <v>10.3</v>
      </c>
      <c r="K517" s="33">
        <v>10.7</v>
      </c>
      <c r="L517" s="33">
        <v>11.1</v>
      </c>
      <c r="M517" s="33">
        <v>11.2</v>
      </c>
      <c r="N517" s="33">
        <v>11.2</v>
      </c>
      <c r="O517" s="33">
        <v>11.7</v>
      </c>
      <c r="P517" s="33">
        <v>11.7</v>
      </c>
      <c r="Q517" s="33">
        <v>11.9</v>
      </c>
      <c r="R517" s="33">
        <v>12</v>
      </c>
      <c r="S517" s="33">
        <v>12.3</v>
      </c>
      <c r="T517" s="33">
        <v>11.8</v>
      </c>
      <c r="U517" s="33">
        <v>11.9</v>
      </c>
      <c r="V517" s="33">
        <v>11.8</v>
      </c>
      <c r="W517" s="33">
        <v>11.9</v>
      </c>
      <c r="X517" s="33">
        <v>11.7</v>
      </c>
      <c r="Y517" s="33">
        <v>11.8</v>
      </c>
      <c r="Z517" s="33">
        <v>11.5</v>
      </c>
      <c r="AA517" s="33">
        <v>11.4</v>
      </c>
      <c r="AB517" s="33">
        <v>11.1</v>
      </c>
      <c r="AC517" s="33">
        <v>10.9</v>
      </c>
      <c r="AD517" s="33">
        <v>11</v>
      </c>
      <c r="AE517" s="33">
        <v>10</v>
      </c>
      <c r="AF517" s="34"/>
      <c r="AG517" s="34"/>
      <c r="AH517" s="34"/>
    </row>
    <row r="518" spans="1:34" ht="14.5" x14ac:dyDescent="0.35">
      <c r="A518" s="8" t="str">
        <f t="shared" si="10"/>
        <v>GeburtenrateSlowakei</v>
      </c>
      <c r="B518" s="8">
        <v>518</v>
      </c>
      <c r="C518" s="32" t="s">
        <v>262</v>
      </c>
      <c r="D518" s="32" t="s">
        <v>23</v>
      </c>
      <c r="E518" s="32" t="s">
        <v>90</v>
      </c>
      <c r="F518" s="32" t="s">
        <v>68</v>
      </c>
      <c r="G518" s="32" t="s">
        <v>32</v>
      </c>
      <c r="H518" s="32" t="s">
        <v>374</v>
      </c>
      <c r="I518" s="33">
        <v>10.199999999999999</v>
      </c>
      <c r="J518" s="33">
        <v>9.5</v>
      </c>
      <c r="K518" s="33">
        <v>9.5</v>
      </c>
      <c r="L518" s="33">
        <v>9.6</v>
      </c>
      <c r="M518" s="33">
        <v>10</v>
      </c>
      <c r="N518" s="33">
        <v>10.1</v>
      </c>
      <c r="O518" s="33">
        <v>10</v>
      </c>
      <c r="P518" s="33">
        <v>10.1</v>
      </c>
      <c r="Q518" s="33">
        <v>10.7</v>
      </c>
      <c r="R518" s="33">
        <v>11.4</v>
      </c>
      <c r="S518" s="33">
        <v>11.2</v>
      </c>
      <c r="T518" s="33">
        <v>11.3</v>
      </c>
      <c r="U518" s="33">
        <v>10.3</v>
      </c>
      <c r="V518" s="33">
        <v>10.1</v>
      </c>
      <c r="W518" s="33">
        <v>10.199999999999999</v>
      </c>
      <c r="X518" s="33">
        <v>10.3</v>
      </c>
      <c r="Y518" s="33">
        <v>10.6</v>
      </c>
      <c r="Z518" s="33">
        <v>10.7</v>
      </c>
      <c r="AA518" s="33">
        <v>10.6</v>
      </c>
      <c r="AB518" s="33">
        <v>10.5</v>
      </c>
      <c r="AC518" s="33">
        <v>10.4</v>
      </c>
      <c r="AD518" s="33">
        <v>10.4</v>
      </c>
      <c r="AE518" s="33">
        <v>9.6999999999999993</v>
      </c>
      <c r="AF518" s="34"/>
      <c r="AG518" s="34"/>
      <c r="AH518" s="34"/>
    </row>
    <row r="519" spans="1:34" ht="14.5" x14ac:dyDescent="0.35">
      <c r="A519" s="8" t="str">
        <f t="shared" si="10"/>
        <v>GeburtenrateSlowenien</v>
      </c>
      <c r="B519" s="8">
        <v>519</v>
      </c>
      <c r="C519" s="32" t="s">
        <v>262</v>
      </c>
      <c r="D519" s="32" t="s">
        <v>26</v>
      </c>
      <c r="E519" s="32" t="s">
        <v>90</v>
      </c>
      <c r="F519" s="32" t="s">
        <v>68</v>
      </c>
      <c r="G519" s="32" t="s">
        <v>32</v>
      </c>
      <c r="H519" s="32" t="s">
        <v>374</v>
      </c>
      <c r="I519" s="33">
        <v>9.1</v>
      </c>
      <c r="J519" s="33">
        <v>8.8000000000000007</v>
      </c>
      <c r="K519" s="33">
        <v>8.8000000000000007</v>
      </c>
      <c r="L519" s="33">
        <v>8.6999999999999993</v>
      </c>
      <c r="M519" s="33">
        <v>9</v>
      </c>
      <c r="N519" s="33">
        <v>9.1</v>
      </c>
      <c r="O519" s="33">
        <v>9.4</v>
      </c>
      <c r="P519" s="33">
        <v>9.8000000000000007</v>
      </c>
      <c r="Q519" s="33">
        <v>10.8</v>
      </c>
      <c r="R519" s="33">
        <v>10.7</v>
      </c>
      <c r="S519" s="33">
        <v>10.9</v>
      </c>
      <c r="T519" s="33">
        <v>10.7</v>
      </c>
      <c r="U519" s="33">
        <v>10.7</v>
      </c>
      <c r="V519" s="33">
        <v>10.199999999999999</v>
      </c>
      <c r="W519" s="33">
        <v>10.3</v>
      </c>
      <c r="X519" s="33">
        <v>10</v>
      </c>
      <c r="Y519" s="33">
        <v>9.9</v>
      </c>
      <c r="Z519" s="33">
        <v>9.8000000000000007</v>
      </c>
      <c r="AA519" s="33">
        <v>9.4</v>
      </c>
      <c r="AB519" s="33">
        <v>9.3000000000000007</v>
      </c>
      <c r="AC519" s="33">
        <v>8.9</v>
      </c>
      <c r="AD519" s="33">
        <v>9</v>
      </c>
      <c r="AE519" s="33">
        <v>8.3000000000000007</v>
      </c>
      <c r="AF519" s="34"/>
      <c r="AG519" s="34"/>
      <c r="AH519" s="34"/>
    </row>
    <row r="520" spans="1:34" ht="14.5" x14ac:dyDescent="0.35">
      <c r="A520" s="8" t="str">
        <f t="shared" si="10"/>
        <v>GeburtenrateSpanien</v>
      </c>
      <c r="B520" s="8">
        <v>520</v>
      </c>
      <c r="C520" s="32" t="s">
        <v>262</v>
      </c>
      <c r="D520" s="32" t="s">
        <v>8</v>
      </c>
      <c r="E520" s="32" t="s">
        <v>90</v>
      </c>
      <c r="F520" s="32" t="s">
        <v>68</v>
      </c>
      <c r="G520" s="32" t="s">
        <v>32</v>
      </c>
      <c r="H520" s="32" t="s">
        <v>374</v>
      </c>
      <c r="I520" s="33">
        <v>9.8000000000000007</v>
      </c>
      <c r="J520" s="33">
        <v>9.9</v>
      </c>
      <c r="K520" s="33">
        <v>10.1</v>
      </c>
      <c r="L520" s="33">
        <v>10.4</v>
      </c>
      <c r="M520" s="33">
        <v>10.6</v>
      </c>
      <c r="N520" s="33">
        <v>10.6</v>
      </c>
      <c r="O520" s="33">
        <v>10.8</v>
      </c>
      <c r="P520" s="33">
        <v>10.9</v>
      </c>
      <c r="Q520" s="33">
        <v>11.3</v>
      </c>
      <c r="R520" s="33">
        <v>10.6</v>
      </c>
      <c r="S520" s="33">
        <v>10.4</v>
      </c>
      <c r="T520" s="33">
        <v>10.1</v>
      </c>
      <c r="U520" s="33">
        <v>9.6999999999999993</v>
      </c>
      <c r="V520" s="33">
        <v>9.1</v>
      </c>
      <c r="W520" s="33">
        <v>9.1999999999999993</v>
      </c>
      <c r="X520" s="33">
        <v>9</v>
      </c>
      <c r="Y520" s="33">
        <v>8.8000000000000007</v>
      </c>
      <c r="Z520" s="33">
        <v>8.4</v>
      </c>
      <c r="AA520" s="33">
        <v>7.9</v>
      </c>
      <c r="AB520" s="33">
        <v>7.6</v>
      </c>
      <c r="AC520" s="33">
        <v>7.2</v>
      </c>
      <c r="AD520" s="33">
        <v>7.1</v>
      </c>
      <c r="AE520" s="33">
        <v>6.9</v>
      </c>
      <c r="AF520" s="34"/>
      <c r="AG520" s="34"/>
      <c r="AH520" s="34"/>
    </row>
    <row r="521" spans="1:34" ht="14.5" x14ac:dyDescent="0.35">
      <c r="A521" s="8" t="str">
        <f t="shared" si="10"/>
        <v>GeburtenrateTschechische Republik</v>
      </c>
      <c r="B521" s="8">
        <v>521</v>
      </c>
      <c r="C521" s="32" t="s">
        <v>262</v>
      </c>
      <c r="D521" s="32" t="s">
        <v>22</v>
      </c>
      <c r="E521" s="32" t="s">
        <v>90</v>
      </c>
      <c r="F521" s="32" t="s">
        <v>68</v>
      </c>
      <c r="G521" s="32" t="s">
        <v>32</v>
      </c>
      <c r="H521" s="32" t="s">
        <v>374</v>
      </c>
      <c r="I521" s="33">
        <v>8.9</v>
      </c>
      <c r="J521" s="33">
        <v>8.9</v>
      </c>
      <c r="K521" s="33">
        <v>9.1</v>
      </c>
      <c r="L521" s="33">
        <v>9.1999999999999993</v>
      </c>
      <c r="M521" s="33">
        <v>9.6</v>
      </c>
      <c r="N521" s="33">
        <v>10</v>
      </c>
      <c r="O521" s="33">
        <v>10.3</v>
      </c>
      <c r="P521" s="33">
        <v>11.1</v>
      </c>
      <c r="Q521" s="33">
        <v>11.5</v>
      </c>
      <c r="R521" s="33">
        <v>11.3</v>
      </c>
      <c r="S521" s="33">
        <v>11.2</v>
      </c>
      <c r="T521" s="33">
        <v>10.4</v>
      </c>
      <c r="U521" s="33">
        <v>10.3</v>
      </c>
      <c r="V521" s="33">
        <v>10.199999999999999</v>
      </c>
      <c r="W521" s="33">
        <v>10.4</v>
      </c>
      <c r="X521" s="33">
        <v>10.5</v>
      </c>
      <c r="Y521" s="33">
        <v>10.7</v>
      </c>
      <c r="Z521" s="33">
        <v>10.8</v>
      </c>
      <c r="AA521" s="33">
        <v>10.7</v>
      </c>
      <c r="AB521" s="33">
        <v>10.5</v>
      </c>
      <c r="AC521" s="33">
        <v>10.3</v>
      </c>
      <c r="AD521" s="33">
        <v>10.6</v>
      </c>
      <c r="AE521" s="33">
        <v>9.5</v>
      </c>
      <c r="AF521" s="34"/>
      <c r="AG521" s="34"/>
      <c r="AH521" s="34"/>
    </row>
    <row r="522" spans="1:34" ht="14.5" x14ac:dyDescent="0.35">
      <c r="A522" s="8" t="str">
        <f t="shared" si="10"/>
        <v>GeburtenrateUngarn</v>
      </c>
      <c r="B522" s="8">
        <v>522</v>
      </c>
      <c r="C522" s="32" t="s">
        <v>262</v>
      </c>
      <c r="D522" s="32" t="s">
        <v>24</v>
      </c>
      <c r="E522" s="32" t="s">
        <v>90</v>
      </c>
      <c r="F522" s="32" t="s">
        <v>68</v>
      </c>
      <c r="G522" s="32" t="s">
        <v>32</v>
      </c>
      <c r="H522" s="32" t="s">
        <v>374</v>
      </c>
      <c r="I522" s="33">
        <v>9.6</v>
      </c>
      <c r="J522" s="33">
        <v>9.5</v>
      </c>
      <c r="K522" s="33">
        <v>9.5</v>
      </c>
      <c r="L522" s="33">
        <v>9.3000000000000007</v>
      </c>
      <c r="M522" s="33">
        <v>9.4</v>
      </c>
      <c r="N522" s="33">
        <v>9.6999999999999993</v>
      </c>
      <c r="O522" s="33">
        <v>9.9</v>
      </c>
      <c r="P522" s="33">
        <v>9.6999999999999993</v>
      </c>
      <c r="Q522" s="33">
        <v>9.9</v>
      </c>
      <c r="R522" s="33">
        <v>9.6</v>
      </c>
      <c r="S522" s="33">
        <v>9</v>
      </c>
      <c r="T522" s="33">
        <v>8.8000000000000007</v>
      </c>
      <c r="U522" s="33">
        <v>9.1</v>
      </c>
      <c r="V522" s="33">
        <v>9</v>
      </c>
      <c r="W522" s="33">
        <v>9.5</v>
      </c>
      <c r="X522" s="33">
        <v>9.4</v>
      </c>
      <c r="Y522" s="33">
        <v>9.6999999999999993</v>
      </c>
      <c r="Z522" s="33">
        <v>9.6999999999999993</v>
      </c>
      <c r="AA522" s="33">
        <v>9.6</v>
      </c>
      <c r="AB522" s="33">
        <v>9.5</v>
      </c>
      <c r="AC522" s="33">
        <v>9.6</v>
      </c>
      <c r="AD522" s="33">
        <v>9.6999999999999993</v>
      </c>
      <c r="AE522" s="33">
        <v>9.3000000000000007</v>
      </c>
      <c r="AF522" s="34"/>
      <c r="AG522" s="34"/>
      <c r="AH522" s="34"/>
    </row>
    <row r="523" spans="1:34" ht="14.5" x14ac:dyDescent="0.35">
      <c r="A523" s="8" t="str">
        <f t="shared" si="10"/>
        <v>GeburtenrateVereinigtes Königreich Großbritannien und Nordirland</v>
      </c>
      <c r="B523" s="8">
        <v>523</v>
      </c>
      <c r="C523" s="32" t="s">
        <v>262</v>
      </c>
      <c r="D523" s="32" t="s">
        <v>57</v>
      </c>
      <c r="E523" s="32" t="s">
        <v>90</v>
      </c>
      <c r="F523" s="32" t="s">
        <v>373</v>
      </c>
      <c r="G523" s="32" t="s">
        <v>32</v>
      </c>
      <c r="H523" s="32" t="s">
        <v>374</v>
      </c>
      <c r="I523" s="33">
        <v>11.5</v>
      </c>
      <c r="J523" s="33">
        <v>11.3</v>
      </c>
      <c r="K523" s="33">
        <v>11.3</v>
      </c>
      <c r="L523" s="33">
        <v>11.7</v>
      </c>
      <c r="M523" s="33">
        <v>11.9</v>
      </c>
      <c r="N523" s="33">
        <v>12</v>
      </c>
      <c r="O523" s="33">
        <v>12.3</v>
      </c>
      <c r="P523" s="33">
        <v>12.6</v>
      </c>
      <c r="Q523" s="33">
        <v>12.9</v>
      </c>
      <c r="R523" s="33">
        <v>12.7</v>
      </c>
      <c r="S523" s="33">
        <v>12.9</v>
      </c>
      <c r="T523" s="33">
        <v>12.8</v>
      </c>
      <c r="U523" s="33">
        <v>12.8</v>
      </c>
      <c r="V523" s="33">
        <v>12.1</v>
      </c>
      <c r="W523" s="33">
        <v>12</v>
      </c>
      <c r="X523" s="33">
        <v>11.9</v>
      </c>
      <c r="Y523" s="33">
        <v>11.8</v>
      </c>
      <c r="Z523" s="33">
        <v>11.4</v>
      </c>
      <c r="AA523" s="33">
        <v>11</v>
      </c>
      <c r="AB523" s="33">
        <v>10.7</v>
      </c>
      <c r="AC523" s="33">
        <v>0</v>
      </c>
      <c r="AD523" s="33">
        <v>0</v>
      </c>
      <c r="AE523" s="33">
        <v>0</v>
      </c>
      <c r="AF523" s="34"/>
      <c r="AG523" s="34"/>
      <c r="AH523" s="34"/>
    </row>
    <row r="524" spans="1:34" ht="14.5" x14ac:dyDescent="0.35">
      <c r="A524" s="8" t="str">
        <f t="shared" si="10"/>
        <v>GeburtenrateZypern</v>
      </c>
      <c r="B524" s="8">
        <v>524</v>
      </c>
      <c r="C524" s="32" t="s">
        <v>262</v>
      </c>
      <c r="D524" s="32" t="s">
        <v>30</v>
      </c>
      <c r="E524" s="32" t="s">
        <v>90</v>
      </c>
      <c r="F524" s="32" t="s">
        <v>68</v>
      </c>
      <c r="G524" s="32" t="s">
        <v>32</v>
      </c>
      <c r="H524" s="32" t="s">
        <v>374</v>
      </c>
      <c r="I524" s="33">
        <v>12.2</v>
      </c>
      <c r="J524" s="33">
        <v>11.6</v>
      </c>
      <c r="K524" s="33">
        <v>11.1</v>
      </c>
      <c r="L524" s="33">
        <v>11.3</v>
      </c>
      <c r="M524" s="33">
        <v>11.4</v>
      </c>
      <c r="N524" s="33">
        <v>11.2</v>
      </c>
      <c r="O524" s="33">
        <v>11.6</v>
      </c>
      <c r="P524" s="33">
        <v>11.2</v>
      </c>
      <c r="Q524" s="33">
        <v>11.7</v>
      </c>
      <c r="R524" s="33">
        <v>11.9</v>
      </c>
      <c r="S524" s="33">
        <v>11.8</v>
      </c>
      <c r="T524" s="33">
        <v>11.3</v>
      </c>
      <c r="U524" s="33">
        <v>11.8</v>
      </c>
      <c r="V524" s="33">
        <v>10.8</v>
      </c>
      <c r="W524" s="33">
        <v>10.9</v>
      </c>
      <c r="X524" s="33">
        <v>10.8</v>
      </c>
      <c r="Y524" s="33">
        <v>11.1</v>
      </c>
      <c r="Z524" s="33">
        <v>10.7</v>
      </c>
      <c r="AA524" s="33">
        <v>10.7</v>
      </c>
      <c r="AB524" s="33">
        <v>10.8</v>
      </c>
      <c r="AC524" s="33">
        <v>11.1</v>
      </c>
      <c r="AD524" s="33">
        <v>11.4</v>
      </c>
      <c r="AE524" s="33">
        <v>11.1</v>
      </c>
      <c r="AF524" s="34"/>
      <c r="AG524" s="34"/>
      <c r="AH524" s="34"/>
    </row>
    <row r="525" spans="1:34" ht="14.5" x14ac:dyDescent="0.35">
      <c r="A525" s="8" t="str">
        <f t="shared" si="10"/>
        <v>GesundheitsausgabenBelgien</v>
      </c>
      <c r="B525" s="8">
        <v>525</v>
      </c>
      <c r="C525" s="32" t="s">
        <v>241</v>
      </c>
      <c r="D525" s="32" t="s">
        <v>9</v>
      </c>
      <c r="E525" s="32" t="s">
        <v>84</v>
      </c>
      <c r="F525" s="32" t="s">
        <v>63</v>
      </c>
      <c r="G525" s="32" t="s">
        <v>32</v>
      </c>
      <c r="H525" s="32" t="s">
        <v>374</v>
      </c>
      <c r="I525" s="33">
        <v>2298.1860000000001</v>
      </c>
      <c r="J525" s="33">
        <v>2404.2139999999999</v>
      </c>
      <c r="K525" s="33">
        <v>2644.145</v>
      </c>
      <c r="L525" s="33">
        <v>2902.7759999999998</v>
      </c>
      <c r="M525" s="33">
        <v>3086.2040000000002</v>
      </c>
      <c r="N525" s="33">
        <v>3104.1729999999998</v>
      </c>
      <c r="O525" s="33">
        <v>3195.3609999999999</v>
      </c>
      <c r="P525" s="33">
        <v>3307.5770000000002</v>
      </c>
      <c r="Q525" s="33">
        <v>3545.0859999999998</v>
      </c>
      <c r="R525" s="33">
        <v>3711.279</v>
      </c>
      <c r="S525" s="33">
        <v>3908.473</v>
      </c>
      <c r="T525" s="33">
        <v>4053.8829999999998</v>
      </c>
      <c r="U525" s="33">
        <v>4242.107</v>
      </c>
      <c r="V525" s="33">
        <v>4442.3469999999998</v>
      </c>
      <c r="W525" s="33">
        <v>4594.7160000000003</v>
      </c>
      <c r="X525" s="33">
        <v>4817.9170000000004</v>
      </c>
      <c r="Y525" s="33">
        <v>5013.3540000000003</v>
      </c>
      <c r="Z525" s="33">
        <v>5143.5259999999998</v>
      </c>
      <c r="AA525" s="33">
        <v>5350.9740000000002</v>
      </c>
      <c r="AB525" s="33">
        <v>5423.6760000000004</v>
      </c>
      <c r="AC525" s="33">
        <v>5509.0540000000001</v>
      </c>
      <c r="AD525" s="33">
        <v>6022.2529999999997</v>
      </c>
      <c r="AE525" s="33">
        <v>6599.9809999999998</v>
      </c>
      <c r="AF525" s="34"/>
      <c r="AG525" s="34"/>
      <c r="AH525" s="34"/>
    </row>
    <row r="526" spans="1:34" ht="14.5" x14ac:dyDescent="0.35">
      <c r="A526" s="8" t="str">
        <f t="shared" si="10"/>
        <v>GesundheitsausgabenDänemark</v>
      </c>
      <c r="B526" s="8">
        <v>526</v>
      </c>
      <c r="C526" s="32" t="s">
        <v>241</v>
      </c>
      <c r="D526" s="32" t="s">
        <v>5</v>
      </c>
      <c r="E526" s="32" t="s">
        <v>84</v>
      </c>
      <c r="F526" s="32" t="s">
        <v>63</v>
      </c>
      <c r="G526" s="32" t="s">
        <v>32</v>
      </c>
      <c r="H526" s="32" t="s">
        <v>374</v>
      </c>
      <c r="I526" s="33">
        <v>2345.7150000000001</v>
      </c>
      <c r="J526" s="33">
        <v>2472.3150000000001</v>
      </c>
      <c r="K526" s="33">
        <v>2711.6680000000001</v>
      </c>
      <c r="L526" s="33">
        <v>2723.11</v>
      </c>
      <c r="M526" s="33">
        <v>2920.6439999999998</v>
      </c>
      <c r="N526" s="33">
        <v>3014.982</v>
      </c>
      <c r="O526" s="33">
        <v>3289.2220000000002</v>
      </c>
      <c r="P526" s="33">
        <v>3563.0859999999998</v>
      </c>
      <c r="Q526" s="33">
        <v>3777.7069999999999</v>
      </c>
      <c r="R526" s="33">
        <v>4016.152</v>
      </c>
      <c r="S526" s="33">
        <v>4265.6009999999997</v>
      </c>
      <c r="T526" s="33">
        <v>4266.2539999999999</v>
      </c>
      <c r="U526" s="33">
        <v>4426.6270000000004</v>
      </c>
      <c r="V526" s="33">
        <v>4517.2479999999996</v>
      </c>
      <c r="W526" s="33">
        <v>4589.7650000000003</v>
      </c>
      <c r="X526" s="33">
        <v>4719.3819999999996</v>
      </c>
      <c r="Y526" s="33">
        <v>4894.0789999999997</v>
      </c>
      <c r="Z526" s="33">
        <v>5112.9589999999998</v>
      </c>
      <c r="AA526" s="33">
        <v>5306.7039999999997</v>
      </c>
      <c r="AB526" s="33">
        <v>5359.7759999999998</v>
      </c>
      <c r="AC526" s="33">
        <v>5697.1930000000002</v>
      </c>
      <c r="AD526" s="33">
        <v>6372.0739999999996</v>
      </c>
      <c r="AE526" s="33">
        <v>6279.8069999999998</v>
      </c>
      <c r="AF526" s="34"/>
      <c r="AG526" s="34"/>
      <c r="AH526" s="34"/>
    </row>
    <row r="527" spans="1:34" ht="14.5" x14ac:dyDescent="0.35">
      <c r="A527" s="8" t="str">
        <f t="shared" si="10"/>
        <v>GesundheitsausgabenDeutschland</v>
      </c>
      <c r="B527" s="8">
        <v>527</v>
      </c>
      <c r="C527" s="32" t="s">
        <v>241</v>
      </c>
      <c r="D527" s="32" t="s">
        <v>2</v>
      </c>
      <c r="E527" s="32" t="s">
        <v>84</v>
      </c>
      <c r="F527" s="32" t="s">
        <v>63</v>
      </c>
      <c r="G527" s="32" t="s">
        <v>32</v>
      </c>
      <c r="H527" s="32" t="s">
        <v>374</v>
      </c>
      <c r="I527" s="33">
        <v>2895.6019999999999</v>
      </c>
      <c r="J527" s="33">
        <v>3009.3679999999999</v>
      </c>
      <c r="K527" s="33">
        <v>3239.77</v>
      </c>
      <c r="L527" s="33">
        <v>3329.3739999999998</v>
      </c>
      <c r="M527" s="33">
        <v>3391.5210000000002</v>
      </c>
      <c r="N527" s="33">
        <v>3429.9549999999999</v>
      </c>
      <c r="O527" s="33">
        <v>3567.0610000000001</v>
      </c>
      <c r="P527" s="33">
        <v>3750.7869999999998</v>
      </c>
      <c r="Q527" s="33">
        <v>3955.136</v>
      </c>
      <c r="R527" s="33">
        <v>4158.2659999999996</v>
      </c>
      <c r="S527" s="33">
        <v>4423.07</v>
      </c>
      <c r="T527" s="33">
        <v>4566.6629999999996</v>
      </c>
      <c r="U527" s="33">
        <v>4745.53</v>
      </c>
      <c r="V527" s="33">
        <v>4951.9340000000002</v>
      </c>
      <c r="W527" s="33">
        <v>5153.4340000000002</v>
      </c>
      <c r="X527" s="33">
        <v>5299.1049999999996</v>
      </c>
      <c r="Y527" s="33">
        <v>5673.7330000000002</v>
      </c>
      <c r="Z527" s="33">
        <v>5976.4719999999998</v>
      </c>
      <c r="AA527" s="33">
        <v>6290.0780000000004</v>
      </c>
      <c r="AB527" s="33">
        <v>6418.3230000000003</v>
      </c>
      <c r="AC527" s="33">
        <v>6945.9089999999997</v>
      </c>
      <c r="AD527" s="33">
        <v>7518.1530000000002</v>
      </c>
      <c r="AE527" s="33">
        <v>8010.9350000000004</v>
      </c>
      <c r="AF527" s="34"/>
      <c r="AG527" s="34"/>
      <c r="AH527" s="34"/>
    </row>
    <row r="528" spans="1:34" ht="14.5" x14ac:dyDescent="0.35">
      <c r="A528" s="8" t="str">
        <f t="shared" si="10"/>
        <v>GesundheitsausgabenEstland</v>
      </c>
      <c r="B528" s="8">
        <v>528</v>
      </c>
      <c r="C528" s="32" t="s">
        <v>241</v>
      </c>
      <c r="D528" s="32" t="s">
        <v>18</v>
      </c>
      <c r="E528" s="32" t="s">
        <v>84</v>
      </c>
      <c r="F528" s="32" t="s">
        <v>63</v>
      </c>
      <c r="G528" s="32" t="s">
        <v>32</v>
      </c>
      <c r="H528" s="32" t="s">
        <v>374</v>
      </c>
      <c r="I528" s="33">
        <v>543.02200000000005</v>
      </c>
      <c r="J528" s="33">
        <v>545.21699999999998</v>
      </c>
      <c r="K528" s="33">
        <v>624.72</v>
      </c>
      <c r="L528" s="33">
        <v>740.346</v>
      </c>
      <c r="M528" s="33">
        <v>848.86199999999997</v>
      </c>
      <c r="N528" s="33">
        <v>931.22900000000004</v>
      </c>
      <c r="O528" s="33">
        <v>988.245</v>
      </c>
      <c r="P528" s="33">
        <v>1183.9639999999999</v>
      </c>
      <c r="Q528" s="33">
        <v>1345.9469999999999</v>
      </c>
      <c r="R528" s="33">
        <v>1366.5419999999999</v>
      </c>
      <c r="S528" s="33">
        <v>1421.9860000000001</v>
      </c>
      <c r="T528" s="33">
        <v>1466.12</v>
      </c>
      <c r="U528" s="33">
        <v>1583.048</v>
      </c>
      <c r="V528" s="33">
        <v>1707.913</v>
      </c>
      <c r="W528" s="33">
        <v>1821.2380000000001</v>
      </c>
      <c r="X528" s="33">
        <v>1940.4110000000001</v>
      </c>
      <c r="Y528" s="33">
        <v>2096.5439999999999</v>
      </c>
      <c r="Z528" s="33">
        <v>2201.4740000000002</v>
      </c>
      <c r="AA528" s="33">
        <v>2364.0729999999999</v>
      </c>
      <c r="AB528" s="33">
        <v>2453.0740000000001</v>
      </c>
      <c r="AC528" s="33">
        <v>2731.011</v>
      </c>
      <c r="AD528" s="33">
        <v>3073.5929999999998</v>
      </c>
      <c r="AE528" s="33">
        <v>3102.5160000000001</v>
      </c>
      <c r="AF528" s="34"/>
      <c r="AG528" s="34"/>
      <c r="AH528" s="34"/>
    </row>
    <row r="529" spans="1:34" ht="14.5" x14ac:dyDescent="0.35">
      <c r="A529" s="8" t="str">
        <f t="shared" si="10"/>
        <v>GesundheitsausgabenFinnland</v>
      </c>
      <c r="B529" s="8">
        <v>529</v>
      </c>
      <c r="C529" s="32" t="s">
        <v>241</v>
      </c>
      <c r="D529" s="32" t="s">
        <v>14</v>
      </c>
      <c r="E529" s="32" t="s">
        <v>84</v>
      </c>
      <c r="F529" s="32" t="s">
        <v>63</v>
      </c>
      <c r="G529" s="32" t="s">
        <v>32</v>
      </c>
      <c r="H529" s="32" t="s">
        <v>374</v>
      </c>
      <c r="I529" s="33">
        <v>1876.8489999999999</v>
      </c>
      <c r="J529" s="33">
        <v>1982.2670000000001</v>
      </c>
      <c r="K529" s="33">
        <v>2201.2150000000001</v>
      </c>
      <c r="L529" s="33">
        <v>2277.09</v>
      </c>
      <c r="M529" s="33">
        <v>2478.7139999999999</v>
      </c>
      <c r="N529" s="33">
        <v>2573.5</v>
      </c>
      <c r="O529" s="33">
        <v>2752.672</v>
      </c>
      <c r="P529" s="33">
        <v>3004.933</v>
      </c>
      <c r="Q529" s="33">
        <v>3243.7750000000001</v>
      </c>
      <c r="R529" s="33">
        <v>3281.453</v>
      </c>
      <c r="S529" s="33">
        <v>3427.3290000000002</v>
      </c>
      <c r="T529" s="33">
        <v>3598.3020000000001</v>
      </c>
      <c r="U529" s="33">
        <v>3786.1880000000001</v>
      </c>
      <c r="V529" s="33">
        <v>3933.2359999999999</v>
      </c>
      <c r="W529" s="33">
        <v>3955.7550000000001</v>
      </c>
      <c r="X529" s="33">
        <v>3992.4929999999999</v>
      </c>
      <c r="Y529" s="33">
        <v>4103.5540000000001</v>
      </c>
      <c r="Z529" s="33">
        <v>4215.3090000000002</v>
      </c>
      <c r="AA529" s="33">
        <v>4330.4430000000002</v>
      </c>
      <c r="AB529" s="33">
        <v>4383.634</v>
      </c>
      <c r="AC529" s="33">
        <v>4614.5559999999996</v>
      </c>
      <c r="AD529" s="33">
        <v>5251.5010000000002</v>
      </c>
      <c r="AE529" s="33">
        <v>5598.8919999999998</v>
      </c>
      <c r="AF529" s="34"/>
      <c r="AG529" s="34"/>
      <c r="AH529" s="34"/>
    </row>
    <row r="530" spans="1:34" ht="14.5" x14ac:dyDescent="0.35">
      <c r="A530" s="8" t="str">
        <f t="shared" si="10"/>
        <v>GesundheitsausgabenFrankreich</v>
      </c>
      <c r="B530" s="8">
        <v>530</v>
      </c>
      <c r="C530" s="32" t="s">
        <v>241</v>
      </c>
      <c r="D530" s="32" t="s">
        <v>0</v>
      </c>
      <c r="E530" s="32" t="s">
        <v>84</v>
      </c>
      <c r="F530" s="32" t="s">
        <v>63</v>
      </c>
      <c r="G530" s="32" t="s">
        <v>32</v>
      </c>
      <c r="H530" s="32" t="s">
        <v>374</v>
      </c>
      <c r="I530" s="33">
        <v>2687.53</v>
      </c>
      <c r="J530" s="33">
        <v>2875.2939999999999</v>
      </c>
      <c r="K530" s="33">
        <v>3152.0160000000001</v>
      </c>
      <c r="L530" s="33">
        <v>3056.2649999999999</v>
      </c>
      <c r="M530" s="33">
        <v>3170.9470000000001</v>
      </c>
      <c r="N530" s="33">
        <v>3264.5740000000001</v>
      </c>
      <c r="O530" s="33">
        <v>3444.855</v>
      </c>
      <c r="P530" s="33">
        <v>3588.2269999999999</v>
      </c>
      <c r="Q530" s="33">
        <v>3729.3530000000001</v>
      </c>
      <c r="R530" s="33">
        <v>3880.8420000000001</v>
      </c>
      <c r="S530" s="33">
        <v>4045.0650000000001</v>
      </c>
      <c r="T530" s="33">
        <v>4161.6980000000003</v>
      </c>
      <c r="U530" s="33">
        <v>4299.4340000000002</v>
      </c>
      <c r="V530" s="33">
        <v>4541.5219999999999</v>
      </c>
      <c r="W530" s="33">
        <v>4628.7749999999996</v>
      </c>
      <c r="X530" s="33">
        <v>4670.174</v>
      </c>
      <c r="Y530" s="33">
        <v>4921.8180000000002</v>
      </c>
      <c r="Z530" s="33">
        <v>5004.4949999999999</v>
      </c>
      <c r="AA530" s="33">
        <v>5097.2280000000001</v>
      </c>
      <c r="AB530" s="33">
        <v>5163.4210000000003</v>
      </c>
      <c r="AC530" s="33">
        <v>5453.1819999999998</v>
      </c>
      <c r="AD530" s="33">
        <v>6105.6080000000002</v>
      </c>
      <c r="AE530" s="33">
        <v>6629.5559999999996</v>
      </c>
      <c r="AF530" s="34"/>
      <c r="AG530" s="34"/>
      <c r="AH530" s="34"/>
    </row>
    <row r="531" spans="1:34" ht="14.5" x14ac:dyDescent="0.35">
      <c r="A531" s="8" t="str">
        <f t="shared" si="10"/>
        <v>GesundheitsausgabenGriechenland</v>
      </c>
      <c r="B531" s="8">
        <v>531</v>
      </c>
      <c r="C531" s="32" t="s">
        <v>241</v>
      </c>
      <c r="D531" s="32" t="s">
        <v>6</v>
      </c>
      <c r="E531" s="32" t="s">
        <v>84</v>
      </c>
      <c r="F531" s="32" t="s">
        <v>63</v>
      </c>
      <c r="G531" s="32" t="s">
        <v>32</v>
      </c>
      <c r="H531" s="32" t="s">
        <v>374</v>
      </c>
      <c r="I531" s="33">
        <v>1418.4179999999999</v>
      </c>
      <c r="J531" s="33">
        <v>1700.9290000000001</v>
      </c>
      <c r="K531" s="33">
        <v>1951.1289999999999</v>
      </c>
      <c r="L531" s="33">
        <v>2048.654</v>
      </c>
      <c r="M531" s="33">
        <v>2100.8029999999999</v>
      </c>
      <c r="N531" s="33">
        <v>2193.5940000000001</v>
      </c>
      <c r="O531" s="33">
        <v>2303.0749999999998</v>
      </c>
      <c r="P531" s="33">
        <v>2425.471</v>
      </c>
      <c r="Q531" s="33">
        <v>2665.4670000000001</v>
      </c>
      <c r="R531" s="33">
        <v>2735.578</v>
      </c>
      <c r="S531" s="33">
        <v>2606.6080000000002</v>
      </c>
      <c r="T531" s="33">
        <v>2289.5909999999999</v>
      </c>
      <c r="U531" s="33">
        <v>2145.538</v>
      </c>
      <c r="V531" s="33">
        <v>2087.8560000000002</v>
      </c>
      <c r="W531" s="33">
        <v>2011.097</v>
      </c>
      <c r="X531" s="33">
        <v>2122.9340000000002</v>
      </c>
      <c r="Y531" s="33">
        <v>2258.2600000000002</v>
      </c>
      <c r="Z531" s="33">
        <v>2250.8440000000001</v>
      </c>
      <c r="AA531" s="33">
        <v>2314.6959999999999</v>
      </c>
      <c r="AB531" s="33">
        <v>2349.5740000000001</v>
      </c>
      <c r="AC531" s="33">
        <v>2486.0909999999999</v>
      </c>
      <c r="AD531" s="33">
        <v>2736.4450000000002</v>
      </c>
      <c r="AE531" s="33">
        <v>3015.2510000000002</v>
      </c>
      <c r="AF531" s="34"/>
      <c r="AG531" s="34"/>
      <c r="AH531" s="34"/>
    </row>
    <row r="532" spans="1:34" ht="14.5" x14ac:dyDescent="0.35">
      <c r="A532" s="8" t="str">
        <f t="shared" si="10"/>
        <v>GesundheitsausgabenIrland</v>
      </c>
      <c r="B532" s="8">
        <v>532</v>
      </c>
      <c r="C532" s="32" t="s">
        <v>241</v>
      </c>
      <c r="D532" s="32" t="s">
        <v>4</v>
      </c>
      <c r="E532" s="32" t="s">
        <v>84</v>
      </c>
      <c r="F532" s="32" t="s">
        <v>63</v>
      </c>
      <c r="G532" s="32" t="s">
        <v>32</v>
      </c>
      <c r="H532" s="32" t="s">
        <v>374</v>
      </c>
      <c r="I532" s="33">
        <v>1829.789</v>
      </c>
      <c r="J532" s="33">
        <v>2134.3580000000002</v>
      </c>
      <c r="K532" s="33">
        <v>2418.8609999999999</v>
      </c>
      <c r="L532" s="33">
        <v>2578.8020000000001</v>
      </c>
      <c r="M532" s="33">
        <v>2804.828</v>
      </c>
      <c r="N532" s="33">
        <v>3093.3760000000002</v>
      </c>
      <c r="O532" s="33">
        <v>3204.8049999999998</v>
      </c>
      <c r="P532" s="33">
        <v>3384.221</v>
      </c>
      <c r="Q532" s="33">
        <v>3643.2730000000001</v>
      </c>
      <c r="R532" s="33">
        <v>3855.1179999999999</v>
      </c>
      <c r="S532" s="33">
        <v>4050.9870000000001</v>
      </c>
      <c r="T532" s="33">
        <v>4188.1040000000003</v>
      </c>
      <c r="U532" s="33">
        <v>4349.1850000000004</v>
      </c>
      <c r="V532" s="33">
        <v>4287.8999999999996</v>
      </c>
      <c r="W532" s="33">
        <v>4185.8710000000001</v>
      </c>
      <c r="X532" s="33">
        <v>4309.1729999999998</v>
      </c>
      <c r="Y532" s="33">
        <v>4553.2659999999996</v>
      </c>
      <c r="Z532" s="33">
        <v>4682.7219999999998</v>
      </c>
      <c r="AA532" s="33">
        <v>4876.91</v>
      </c>
      <c r="AB532" s="33">
        <v>4976.1289999999999</v>
      </c>
      <c r="AC532" s="33">
        <v>5378.183</v>
      </c>
      <c r="AD532" s="33">
        <v>5860.7380000000003</v>
      </c>
      <c r="AE532" s="33">
        <v>6046.5479999999998</v>
      </c>
      <c r="AF532" s="34"/>
      <c r="AG532" s="34"/>
      <c r="AH532" s="34"/>
    </row>
    <row r="533" spans="1:34" ht="14.5" x14ac:dyDescent="0.35">
      <c r="A533" s="8" t="str">
        <f t="shared" si="10"/>
        <v>GesundheitsausgabenItalien</v>
      </c>
      <c r="B533" s="8">
        <v>533</v>
      </c>
      <c r="C533" s="32" t="s">
        <v>241</v>
      </c>
      <c r="D533" s="32" t="s">
        <v>3</v>
      </c>
      <c r="E533" s="32" t="s">
        <v>84</v>
      </c>
      <c r="F533" s="32" t="s">
        <v>63</v>
      </c>
      <c r="G533" s="32" t="s">
        <v>32</v>
      </c>
      <c r="H533" s="32" t="s">
        <v>374</v>
      </c>
      <c r="I533" s="33">
        <v>2030.5350000000001</v>
      </c>
      <c r="J533" s="33">
        <v>2151.7269999999999</v>
      </c>
      <c r="K533" s="33">
        <v>2292.7139999999999</v>
      </c>
      <c r="L533" s="33">
        <v>2289.348</v>
      </c>
      <c r="M533" s="33">
        <v>2451.0439999999999</v>
      </c>
      <c r="N533" s="33">
        <v>2504.0990000000002</v>
      </c>
      <c r="O533" s="33">
        <v>2662.4989999999998</v>
      </c>
      <c r="P533" s="33">
        <v>2695.6329999999998</v>
      </c>
      <c r="Q533" s="33">
        <v>2932.4549999999999</v>
      </c>
      <c r="R533" s="33">
        <v>2937.4929999999999</v>
      </c>
      <c r="S533" s="33">
        <v>3104.4650000000001</v>
      </c>
      <c r="T533" s="33">
        <v>3098.2559999999999</v>
      </c>
      <c r="U533" s="33">
        <v>3071.61</v>
      </c>
      <c r="V533" s="33">
        <v>3042.931</v>
      </c>
      <c r="W533" s="33">
        <v>3036.86</v>
      </c>
      <c r="X533" s="33">
        <v>3088.931</v>
      </c>
      <c r="Y533" s="33">
        <v>3274.0239999999999</v>
      </c>
      <c r="Z533" s="33">
        <v>3376.0839999999998</v>
      </c>
      <c r="AA533" s="33">
        <v>3495.8679999999999</v>
      </c>
      <c r="AB533" s="33">
        <v>3565.3240000000001</v>
      </c>
      <c r="AC533" s="33">
        <v>3753.0880000000002</v>
      </c>
      <c r="AD533" s="33">
        <v>4042.558</v>
      </c>
      <c r="AE533" s="33">
        <v>4290.6890000000003</v>
      </c>
      <c r="AF533" s="34"/>
      <c r="AG533" s="34"/>
      <c r="AH533" s="34"/>
    </row>
    <row r="534" spans="1:34" ht="14.5" x14ac:dyDescent="0.35">
      <c r="A534" s="8" t="str">
        <f t="shared" si="10"/>
        <v>GesundheitsausgabenLettland</v>
      </c>
      <c r="B534" s="8">
        <v>534</v>
      </c>
      <c r="C534" s="32" t="s">
        <v>241</v>
      </c>
      <c r="D534" s="32" t="s">
        <v>19</v>
      </c>
      <c r="E534" s="32" t="s">
        <v>84</v>
      </c>
      <c r="F534" s="32" t="s">
        <v>63</v>
      </c>
      <c r="G534" s="32" t="s">
        <v>32</v>
      </c>
      <c r="H534" s="32" t="s">
        <v>374</v>
      </c>
      <c r="I534" s="33">
        <v>464.08100000000002</v>
      </c>
      <c r="J534" s="33">
        <v>552.45399999999995</v>
      </c>
      <c r="K534" s="33">
        <v>630.846</v>
      </c>
      <c r="L534" s="33">
        <v>637.60900000000004</v>
      </c>
      <c r="M534" s="33">
        <v>796.40200000000004</v>
      </c>
      <c r="N534" s="33">
        <v>839.72799999999995</v>
      </c>
      <c r="O534" s="33">
        <v>938.78399999999999</v>
      </c>
      <c r="P534" s="33">
        <v>1084.816</v>
      </c>
      <c r="Q534" s="33">
        <v>1118.347</v>
      </c>
      <c r="R534" s="33">
        <v>1006.829</v>
      </c>
      <c r="S534" s="33">
        <v>1076.1659999999999</v>
      </c>
      <c r="T534" s="33">
        <v>1077.5509999999999</v>
      </c>
      <c r="U534" s="33">
        <v>1156.1880000000001</v>
      </c>
      <c r="V534" s="33">
        <v>1229.6959999999999</v>
      </c>
      <c r="W534" s="33">
        <v>1286.482</v>
      </c>
      <c r="X534" s="33">
        <v>1404.655</v>
      </c>
      <c r="Y534" s="33">
        <v>1613.8050000000001</v>
      </c>
      <c r="Z534" s="33">
        <v>1676.4190000000001</v>
      </c>
      <c r="AA534" s="33">
        <v>1860.9690000000001</v>
      </c>
      <c r="AB534" s="33">
        <v>2025.57</v>
      </c>
      <c r="AC534" s="33">
        <v>2227.8960000000002</v>
      </c>
      <c r="AD534" s="33">
        <v>3121.643</v>
      </c>
      <c r="AE534" s="33">
        <v>3445.2959999999998</v>
      </c>
      <c r="AF534" s="34"/>
      <c r="AG534" s="34"/>
      <c r="AH534" s="34"/>
    </row>
    <row r="535" spans="1:34" ht="14.5" x14ac:dyDescent="0.35">
      <c r="A535" s="8" t="str">
        <f t="shared" si="10"/>
        <v>GesundheitsausgabenLitauen</v>
      </c>
      <c r="B535" s="8">
        <v>535</v>
      </c>
      <c r="C535" s="32" t="s">
        <v>241</v>
      </c>
      <c r="D535" s="32" t="s">
        <v>20</v>
      </c>
      <c r="E535" s="32" t="s">
        <v>84</v>
      </c>
      <c r="F535" s="32" t="s">
        <v>63</v>
      </c>
      <c r="G535" s="32" t="s">
        <v>32</v>
      </c>
      <c r="H535" s="32" t="s">
        <v>374</v>
      </c>
      <c r="I535" s="33">
        <v>574.24199999999996</v>
      </c>
      <c r="J535" s="33">
        <v>606.24400000000003</v>
      </c>
      <c r="K535" s="33">
        <v>711.86400000000003</v>
      </c>
      <c r="L535" s="33">
        <v>816.53</v>
      </c>
      <c r="M535" s="33">
        <v>789.39599999999996</v>
      </c>
      <c r="N535" s="33">
        <v>885.721</v>
      </c>
      <c r="O535" s="33">
        <v>1011.018</v>
      </c>
      <c r="P535" s="33">
        <v>1159.0550000000001</v>
      </c>
      <c r="Q535" s="33">
        <v>1347.21</v>
      </c>
      <c r="R535" s="33">
        <v>1323.174</v>
      </c>
      <c r="S535" s="33">
        <v>1371.7049999999999</v>
      </c>
      <c r="T535" s="33">
        <v>1484.7470000000001</v>
      </c>
      <c r="U535" s="33">
        <v>1568.0029999999999</v>
      </c>
      <c r="V535" s="33">
        <v>1662.5840000000001</v>
      </c>
      <c r="W535" s="33">
        <v>1781.682</v>
      </c>
      <c r="X535" s="33">
        <v>1917.088</v>
      </c>
      <c r="Y535" s="33">
        <v>2097.7959999999998</v>
      </c>
      <c r="Z535" s="33">
        <v>2230.9699999999998</v>
      </c>
      <c r="AA535" s="33">
        <v>2396.8090000000002</v>
      </c>
      <c r="AB535" s="33">
        <v>2682.067</v>
      </c>
      <c r="AC535" s="33">
        <v>2878.482</v>
      </c>
      <c r="AD535" s="33">
        <v>3336.4769999999999</v>
      </c>
      <c r="AE535" s="33">
        <v>3587.3270000000002</v>
      </c>
      <c r="AF535" s="34"/>
      <c r="AG535" s="34"/>
      <c r="AH535" s="34"/>
    </row>
    <row r="536" spans="1:34" ht="14.5" x14ac:dyDescent="0.35">
      <c r="A536" s="8" t="str">
        <f t="shared" si="10"/>
        <v>GesundheitsausgabenLuxemburg</v>
      </c>
      <c r="B536" s="8">
        <v>536</v>
      </c>
      <c r="C536" s="32" t="s">
        <v>241</v>
      </c>
      <c r="D536" s="32" t="s">
        <v>10</v>
      </c>
      <c r="E536" s="32" t="s">
        <v>84</v>
      </c>
      <c r="F536" s="32" t="s">
        <v>63</v>
      </c>
      <c r="G536" s="32" t="s">
        <v>32</v>
      </c>
      <c r="H536" s="32" t="s">
        <v>374</v>
      </c>
      <c r="I536" s="33">
        <v>3411.355</v>
      </c>
      <c r="J536" s="33">
        <v>3714.4319999999998</v>
      </c>
      <c r="K536" s="33">
        <v>4248.808</v>
      </c>
      <c r="L536" s="33">
        <v>4411.5559999999996</v>
      </c>
      <c r="M536" s="33">
        <v>4776.03</v>
      </c>
      <c r="N536" s="33">
        <v>4881.4009999999998</v>
      </c>
      <c r="O536" s="33">
        <v>5154.058</v>
      </c>
      <c r="P536" s="33">
        <v>5086.5450000000001</v>
      </c>
      <c r="Q536" s="33">
        <v>5431.1120000000001</v>
      </c>
      <c r="R536" s="33">
        <v>5710.1480000000001</v>
      </c>
      <c r="S536" s="33">
        <v>5625.0969999999998</v>
      </c>
      <c r="T536" s="33">
        <v>4830.5169999999998</v>
      </c>
      <c r="U536" s="33">
        <v>4424.5029999999997</v>
      </c>
      <c r="V536" s="33">
        <v>4636.665</v>
      </c>
      <c r="W536" s="33">
        <v>4707.0360000000001</v>
      </c>
      <c r="X536" s="33">
        <v>4692.3109999999997</v>
      </c>
      <c r="Y536" s="33">
        <v>4876.34</v>
      </c>
      <c r="Z536" s="33">
        <v>4989.0309999999999</v>
      </c>
      <c r="AA536" s="33">
        <v>5292.0550000000003</v>
      </c>
      <c r="AB536" s="33">
        <v>5379.6629999999996</v>
      </c>
      <c r="AC536" s="33">
        <v>5652.5379999999996</v>
      </c>
      <c r="AD536" s="33">
        <v>6273.5709999999999</v>
      </c>
      <c r="AE536" s="33">
        <v>6436.0619999999999</v>
      </c>
      <c r="AF536" s="34"/>
      <c r="AG536" s="34"/>
      <c r="AH536" s="34"/>
    </row>
    <row r="537" spans="1:34" ht="14.5" x14ac:dyDescent="0.35">
      <c r="A537" s="8" t="str">
        <f t="shared" si="10"/>
        <v>GesundheitsausgabenNiederlande</v>
      </c>
      <c r="B537" s="8">
        <v>537</v>
      </c>
      <c r="C537" s="32" t="s">
        <v>241</v>
      </c>
      <c r="D537" s="32" t="s">
        <v>1</v>
      </c>
      <c r="E537" s="32" t="s">
        <v>84</v>
      </c>
      <c r="F537" s="32" t="s">
        <v>63</v>
      </c>
      <c r="G537" s="32" t="s">
        <v>32</v>
      </c>
      <c r="H537" s="32" t="s">
        <v>374</v>
      </c>
      <c r="I537" s="33">
        <v>2647.462</v>
      </c>
      <c r="J537" s="33">
        <v>2883.0819999999999</v>
      </c>
      <c r="K537" s="33">
        <v>3296.97</v>
      </c>
      <c r="L537" s="33">
        <v>3308.866</v>
      </c>
      <c r="M537" s="33">
        <v>3494.7649999999999</v>
      </c>
      <c r="N537" s="33">
        <v>3583.4349999999999</v>
      </c>
      <c r="O537" s="33">
        <v>3829.7739999999999</v>
      </c>
      <c r="P537" s="33">
        <v>4076.875</v>
      </c>
      <c r="Q537" s="33">
        <v>4378.3620000000001</v>
      </c>
      <c r="R537" s="33">
        <v>4433.6009999999997</v>
      </c>
      <c r="S537" s="33">
        <v>4474.53</v>
      </c>
      <c r="T537" s="33">
        <v>4567.3779999999997</v>
      </c>
      <c r="U537" s="33">
        <v>4782.3329999999996</v>
      </c>
      <c r="V537" s="33">
        <v>4923.9120000000003</v>
      </c>
      <c r="W537" s="33">
        <v>4934.5680000000002</v>
      </c>
      <c r="X537" s="33">
        <v>4927.1040000000003</v>
      </c>
      <c r="Y537" s="33">
        <v>5095.8360000000002</v>
      </c>
      <c r="Z537" s="33">
        <v>5253.7740000000003</v>
      </c>
      <c r="AA537" s="33">
        <v>5482.27</v>
      </c>
      <c r="AB537" s="33">
        <v>5643.59</v>
      </c>
      <c r="AC537" s="33">
        <v>6192.982</v>
      </c>
      <c r="AD537" s="33">
        <v>6739.0519999999997</v>
      </c>
      <c r="AE537" s="33">
        <v>6729.134</v>
      </c>
      <c r="AF537" s="34"/>
      <c r="AG537" s="34"/>
      <c r="AH537" s="34"/>
    </row>
    <row r="538" spans="1:34" ht="14.5" x14ac:dyDescent="0.35">
      <c r="A538" s="8" t="str">
        <f t="shared" si="10"/>
        <v>GesundheitsausgabenÖsterreich</v>
      </c>
      <c r="B538" s="8">
        <v>538</v>
      </c>
      <c r="C538" s="32" t="s">
        <v>241</v>
      </c>
      <c r="D538" s="32" t="s">
        <v>56</v>
      </c>
      <c r="E538" s="32" t="s">
        <v>84</v>
      </c>
      <c r="F538" s="32" t="s">
        <v>63</v>
      </c>
      <c r="G538" s="32" t="s">
        <v>32</v>
      </c>
      <c r="H538" s="32" t="s">
        <v>374</v>
      </c>
      <c r="I538" s="33">
        <v>2803.9050000000002</v>
      </c>
      <c r="J538" s="33">
        <v>2859.0740000000001</v>
      </c>
      <c r="K538" s="33">
        <v>3101.0210000000002</v>
      </c>
      <c r="L538" s="33">
        <v>3198.0010000000002</v>
      </c>
      <c r="M538" s="33">
        <v>3410.9740000000002</v>
      </c>
      <c r="N538" s="33">
        <v>3475.8679999999999</v>
      </c>
      <c r="O538" s="33">
        <v>3634.95</v>
      </c>
      <c r="P538" s="33">
        <v>3795.6419999999998</v>
      </c>
      <c r="Q538" s="33">
        <v>4009.3069999999998</v>
      </c>
      <c r="R538" s="33">
        <v>4090.2089999999998</v>
      </c>
      <c r="S538" s="33">
        <v>4258.99</v>
      </c>
      <c r="T538" s="33">
        <v>4345.1580000000004</v>
      </c>
      <c r="U538" s="33">
        <v>4588.3440000000001</v>
      </c>
      <c r="V538" s="33">
        <v>4767.0829999999996</v>
      </c>
      <c r="W538" s="33">
        <v>4858.3320000000003</v>
      </c>
      <c r="X538" s="33">
        <v>4943.5159999999996</v>
      </c>
      <c r="Y538" s="33">
        <v>5195.5320000000002</v>
      </c>
      <c r="Z538" s="33">
        <v>5315.3549999999996</v>
      </c>
      <c r="AA538" s="33">
        <v>5518.5379999999996</v>
      </c>
      <c r="AB538" s="33">
        <v>5625.442</v>
      </c>
      <c r="AC538" s="33">
        <v>5863.6639999999998</v>
      </c>
      <c r="AD538" s="33">
        <v>6690.0929999999998</v>
      </c>
      <c r="AE538" s="33">
        <v>7275.3540000000003</v>
      </c>
      <c r="AF538" s="34"/>
      <c r="AG538" s="34"/>
      <c r="AH538" s="34"/>
    </row>
    <row r="539" spans="1:34" ht="14.5" x14ac:dyDescent="0.35">
      <c r="A539" s="8" t="str">
        <f t="shared" si="10"/>
        <v>GesundheitsausgabenPolen</v>
      </c>
      <c r="B539" s="8">
        <v>539</v>
      </c>
      <c r="C539" s="32" t="s">
        <v>241</v>
      </c>
      <c r="D539" s="32" t="s">
        <v>21</v>
      </c>
      <c r="E539" s="32" t="s">
        <v>84</v>
      </c>
      <c r="F539" s="32" t="s">
        <v>63</v>
      </c>
      <c r="G539" s="32" t="s">
        <v>32</v>
      </c>
      <c r="H539" s="32" t="s">
        <v>374</v>
      </c>
      <c r="I539" s="33">
        <v>604.14400000000001</v>
      </c>
      <c r="J539" s="33">
        <v>668.37</v>
      </c>
      <c r="K539" s="33">
        <v>774.06899999999996</v>
      </c>
      <c r="L539" s="33">
        <v>781.57899999999995</v>
      </c>
      <c r="M539" s="33">
        <v>837.52499999999998</v>
      </c>
      <c r="N539" s="33">
        <v>834.60500000000002</v>
      </c>
      <c r="O539" s="33">
        <v>903.40599999999995</v>
      </c>
      <c r="P539" s="33">
        <v>1050.9280000000001</v>
      </c>
      <c r="Q539" s="33">
        <v>1222.748</v>
      </c>
      <c r="R539" s="33">
        <v>1312.444</v>
      </c>
      <c r="S539" s="33">
        <v>1423.4090000000001</v>
      </c>
      <c r="T539" s="33">
        <v>1496.615</v>
      </c>
      <c r="U539" s="33">
        <v>1578.5989999999999</v>
      </c>
      <c r="V539" s="33">
        <v>1670.7829999999999</v>
      </c>
      <c r="W539" s="33">
        <v>1687.056</v>
      </c>
      <c r="X539" s="33">
        <v>1818.883</v>
      </c>
      <c r="Y539" s="33">
        <v>1959.0940000000001</v>
      </c>
      <c r="Z539" s="33">
        <v>2062.7350000000001</v>
      </c>
      <c r="AA539" s="33">
        <v>2106.6619999999998</v>
      </c>
      <c r="AB539" s="33">
        <v>2232.3470000000002</v>
      </c>
      <c r="AC539" s="33">
        <v>2286.1089999999999</v>
      </c>
      <c r="AD539" s="33">
        <v>2522.4349999999999</v>
      </c>
      <c r="AE539" s="33">
        <v>2972.962</v>
      </c>
      <c r="AF539" s="34"/>
      <c r="AG539" s="34"/>
      <c r="AH539" s="34"/>
    </row>
    <row r="540" spans="1:34" ht="14.5" x14ac:dyDescent="0.35">
      <c r="A540" s="8" t="str">
        <f t="shared" si="10"/>
        <v>GesundheitsausgabenPortugal</v>
      </c>
      <c r="B540" s="8">
        <v>540</v>
      </c>
      <c r="C540" s="32" t="s">
        <v>241</v>
      </c>
      <c r="D540" s="32" t="s">
        <v>7</v>
      </c>
      <c r="E540" s="32" t="s">
        <v>84</v>
      </c>
      <c r="F540" s="32" t="s">
        <v>63</v>
      </c>
      <c r="G540" s="32" t="s">
        <v>32</v>
      </c>
      <c r="H540" s="32" t="s">
        <v>374</v>
      </c>
      <c r="I540" s="33">
        <v>1642.9359999999999</v>
      </c>
      <c r="J540" s="33">
        <v>1709.799</v>
      </c>
      <c r="K540" s="33">
        <v>1839.1179999999999</v>
      </c>
      <c r="L540" s="33">
        <v>1921.97</v>
      </c>
      <c r="M540" s="33">
        <v>2085.3220000000001</v>
      </c>
      <c r="N540" s="33">
        <v>2183.712</v>
      </c>
      <c r="O540" s="33">
        <v>2240.819</v>
      </c>
      <c r="P540" s="33">
        <v>2300.4549999999999</v>
      </c>
      <c r="Q540" s="33">
        <v>2448.0349999999999</v>
      </c>
      <c r="R540" s="33">
        <v>2513.3580000000002</v>
      </c>
      <c r="S540" s="33">
        <v>2580.1579999999999</v>
      </c>
      <c r="T540" s="33">
        <v>2457.491</v>
      </c>
      <c r="U540" s="33">
        <v>2420.8560000000002</v>
      </c>
      <c r="V540" s="33">
        <v>2504.1619999999998</v>
      </c>
      <c r="W540" s="33">
        <v>2537.5920000000001</v>
      </c>
      <c r="X540" s="33">
        <v>2635.5610000000001</v>
      </c>
      <c r="Y540" s="33">
        <v>2815.1770000000001</v>
      </c>
      <c r="Z540" s="33">
        <v>2906.395</v>
      </c>
      <c r="AA540" s="33">
        <v>3134.1280000000002</v>
      </c>
      <c r="AB540" s="33">
        <v>3223.6759999999999</v>
      </c>
      <c r="AC540" s="33">
        <v>3354.9090000000001</v>
      </c>
      <c r="AD540" s="33">
        <v>3829.76</v>
      </c>
      <c r="AE540" s="33">
        <v>4162.0879999999997</v>
      </c>
      <c r="AF540" s="34"/>
      <c r="AG540" s="34"/>
      <c r="AH540" s="34"/>
    </row>
    <row r="541" spans="1:34" ht="14.5" x14ac:dyDescent="0.35">
      <c r="A541" s="8" t="str">
        <f t="shared" si="10"/>
        <v>GesundheitsausgabenSchweden</v>
      </c>
      <c r="B541" s="8">
        <v>541</v>
      </c>
      <c r="C541" s="32" t="s">
        <v>241</v>
      </c>
      <c r="D541" s="32" t="s">
        <v>13</v>
      </c>
      <c r="E541" s="32" t="s">
        <v>84</v>
      </c>
      <c r="F541" s="32" t="s">
        <v>63</v>
      </c>
      <c r="G541" s="32" t="s">
        <v>32</v>
      </c>
      <c r="H541" s="32" t="s">
        <v>374</v>
      </c>
      <c r="I541" s="33">
        <v>2196.0990000000002</v>
      </c>
      <c r="J541" s="33">
        <v>2399.5360000000001</v>
      </c>
      <c r="K541" s="33">
        <v>2637.4450000000002</v>
      </c>
      <c r="L541" s="33">
        <v>2675.9119999999998</v>
      </c>
      <c r="M541" s="33">
        <v>2773.0030000000002</v>
      </c>
      <c r="N541" s="33">
        <v>2810.7049999999999</v>
      </c>
      <c r="O541" s="33">
        <v>3010.123</v>
      </c>
      <c r="P541" s="33">
        <v>3225.8319999999999</v>
      </c>
      <c r="Q541" s="33">
        <v>3415.0360000000001</v>
      </c>
      <c r="R541" s="33">
        <v>3451.078</v>
      </c>
      <c r="S541" s="33">
        <v>3431.1570000000002</v>
      </c>
      <c r="T541" s="33">
        <v>4459.5169999999998</v>
      </c>
      <c r="U541" s="33">
        <v>4679.6499999999996</v>
      </c>
      <c r="V541" s="33">
        <v>4731.9830000000002</v>
      </c>
      <c r="W541" s="33">
        <v>4865.5159999999996</v>
      </c>
      <c r="X541" s="33">
        <v>5004.13</v>
      </c>
      <c r="Y541" s="33">
        <v>5127.5770000000002</v>
      </c>
      <c r="Z541" s="33">
        <v>5219.4110000000001</v>
      </c>
      <c r="AA541" s="33">
        <v>5419.2730000000001</v>
      </c>
      <c r="AB541" s="33">
        <v>5387.7330000000002</v>
      </c>
      <c r="AC541" s="33">
        <v>5733.5339999999997</v>
      </c>
      <c r="AD541" s="33">
        <v>6227.6120000000001</v>
      </c>
      <c r="AE541" s="33">
        <v>6437.692</v>
      </c>
      <c r="AF541" s="34"/>
      <c r="AG541" s="34"/>
      <c r="AH541" s="34"/>
    </row>
    <row r="542" spans="1:34" ht="14.5" x14ac:dyDescent="0.35">
      <c r="A542" s="8" t="str">
        <f t="shared" ref="A542:A605" si="11">C542&amp;D542</f>
        <v>GesundheitsausgabenSlowakei</v>
      </c>
      <c r="B542" s="8">
        <v>542</v>
      </c>
      <c r="C542" s="32" t="s">
        <v>241</v>
      </c>
      <c r="D542" s="32" t="s">
        <v>23</v>
      </c>
      <c r="E542" s="32" t="s">
        <v>84</v>
      </c>
      <c r="F542" s="32" t="s">
        <v>63</v>
      </c>
      <c r="G542" s="32" t="s">
        <v>32</v>
      </c>
      <c r="H542" s="32" t="s">
        <v>374</v>
      </c>
      <c r="I542" s="33">
        <v>690.47400000000005</v>
      </c>
      <c r="J542" s="33">
        <v>758.86800000000005</v>
      </c>
      <c r="K542" s="33">
        <v>868.625</v>
      </c>
      <c r="L542" s="33">
        <v>876.57799999999997</v>
      </c>
      <c r="M542" s="33">
        <v>1100.6479999999999</v>
      </c>
      <c r="N542" s="33">
        <v>1191.4469999999999</v>
      </c>
      <c r="O542" s="33">
        <v>1342.665</v>
      </c>
      <c r="P542" s="33">
        <v>1584.4179999999999</v>
      </c>
      <c r="Q542" s="33">
        <v>1687.058</v>
      </c>
      <c r="R542" s="33">
        <v>1809.1320000000001</v>
      </c>
      <c r="S542" s="33">
        <v>2011.258</v>
      </c>
      <c r="T542" s="33">
        <v>1974.761</v>
      </c>
      <c r="U542" s="33">
        <v>2097.4009999999998</v>
      </c>
      <c r="V542" s="33">
        <v>2153.6979999999999</v>
      </c>
      <c r="W542" s="33">
        <v>2010.11</v>
      </c>
      <c r="X542" s="33">
        <v>2059.1320000000001</v>
      </c>
      <c r="Y542" s="33">
        <v>2039.6110000000001</v>
      </c>
      <c r="Z542" s="33">
        <v>1974.4659999999999</v>
      </c>
      <c r="AA542" s="33">
        <v>2008.9749999999999</v>
      </c>
      <c r="AB542" s="33">
        <v>2115.4520000000002</v>
      </c>
      <c r="AC542" s="33">
        <v>2125.6660000000002</v>
      </c>
      <c r="AD542" s="33">
        <v>2521.59</v>
      </c>
      <c r="AE542" s="33">
        <v>2755.944</v>
      </c>
      <c r="AF542" s="34"/>
      <c r="AG542" s="34"/>
      <c r="AH542" s="34"/>
    </row>
    <row r="543" spans="1:34" ht="14.5" x14ac:dyDescent="0.35">
      <c r="A543" s="8" t="str">
        <f t="shared" si="11"/>
        <v>GesundheitsausgabenSlowenien</v>
      </c>
      <c r="B543" s="8">
        <v>543</v>
      </c>
      <c r="C543" s="32" t="s">
        <v>241</v>
      </c>
      <c r="D543" s="32" t="s">
        <v>26</v>
      </c>
      <c r="E543" s="32" t="s">
        <v>84</v>
      </c>
      <c r="F543" s="32" t="s">
        <v>63</v>
      </c>
      <c r="G543" s="32" t="s">
        <v>32</v>
      </c>
      <c r="H543" s="32" t="s">
        <v>374</v>
      </c>
      <c r="I543" s="33">
        <v>1464.05</v>
      </c>
      <c r="J543" s="33">
        <v>1553.962</v>
      </c>
      <c r="K543" s="33">
        <v>1736.558</v>
      </c>
      <c r="L543" s="33">
        <v>1786.405</v>
      </c>
      <c r="M543" s="33">
        <v>1857.808</v>
      </c>
      <c r="N543" s="33">
        <v>1900.0119999999999</v>
      </c>
      <c r="O543" s="33">
        <v>1986.585</v>
      </c>
      <c r="P543" s="33">
        <v>2066.0210000000002</v>
      </c>
      <c r="Q543" s="33">
        <v>2297.5360000000001</v>
      </c>
      <c r="R543" s="33">
        <v>2265.7330000000002</v>
      </c>
      <c r="S543" s="33">
        <v>2319.451</v>
      </c>
      <c r="T543" s="33">
        <v>2376.6370000000002</v>
      </c>
      <c r="U543" s="33">
        <v>2431.0030000000002</v>
      </c>
      <c r="V543" s="33">
        <v>2495.279</v>
      </c>
      <c r="W543" s="33">
        <v>2499.1080000000002</v>
      </c>
      <c r="X543" s="33">
        <v>2579.2809999999999</v>
      </c>
      <c r="Y543" s="33">
        <v>2738.221</v>
      </c>
      <c r="Z543" s="33">
        <v>2832.6489999999999</v>
      </c>
      <c r="AA543" s="33">
        <v>3045.1060000000002</v>
      </c>
      <c r="AB543" s="33">
        <v>3221.895</v>
      </c>
      <c r="AC543" s="33">
        <v>3474.1469999999999</v>
      </c>
      <c r="AD543" s="33">
        <v>3884.819</v>
      </c>
      <c r="AE543" s="33">
        <v>4113.8180000000002</v>
      </c>
      <c r="AF543" s="34"/>
      <c r="AG543" s="34"/>
      <c r="AH543" s="34"/>
    </row>
    <row r="544" spans="1:34" ht="14.5" x14ac:dyDescent="0.35">
      <c r="A544" s="8" t="str">
        <f t="shared" si="11"/>
        <v>GesundheitsausgabenSpanien</v>
      </c>
      <c r="B544" s="8">
        <v>544</v>
      </c>
      <c r="C544" s="32" t="s">
        <v>241</v>
      </c>
      <c r="D544" s="32" t="s">
        <v>8</v>
      </c>
      <c r="E544" s="32" t="s">
        <v>84</v>
      </c>
      <c r="F544" s="32" t="s">
        <v>63</v>
      </c>
      <c r="G544" s="32" t="s">
        <v>32</v>
      </c>
      <c r="H544" s="32" t="s">
        <v>374</v>
      </c>
      <c r="I544" s="33">
        <v>1524.076</v>
      </c>
      <c r="J544" s="33">
        <v>1635.587</v>
      </c>
      <c r="K544" s="33">
        <v>1803.5</v>
      </c>
      <c r="L544" s="33">
        <v>2015.047</v>
      </c>
      <c r="M544" s="33">
        <v>2123.0639999999999</v>
      </c>
      <c r="N544" s="33">
        <v>2212.4650000000001</v>
      </c>
      <c r="O544" s="33">
        <v>2394.239</v>
      </c>
      <c r="P544" s="33">
        <v>2484.7159999999999</v>
      </c>
      <c r="Q544" s="33">
        <v>2671.9369999999999</v>
      </c>
      <c r="R544" s="33">
        <v>2743.4749999999999</v>
      </c>
      <c r="S544" s="33">
        <v>2737.5079999999998</v>
      </c>
      <c r="T544" s="33">
        <v>2733.9450000000002</v>
      </c>
      <c r="U544" s="33">
        <v>2728.1460000000002</v>
      </c>
      <c r="V544" s="33">
        <v>2764.1219999999998</v>
      </c>
      <c r="W544" s="33">
        <v>2857.6709999999998</v>
      </c>
      <c r="X544" s="33">
        <v>3019.529</v>
      </c>
      <c r="Y544" s="33">
        <v>3148.6559999999999</v>
      </c>
      <c r="Z544" s="33">
        <v>3317.92</v>
      </c>
      <c r="AA544" s="33">
        <v>3427.3220000000001</v>
      </c>
      <c r="AB544" s="33">
        <v>3528.3820000000001</v>
      </c>
      <c r="AC544" s="33">
        <v>3715.9679999999998</v>
      </c>
      <c r="AD544" s="33">
        <v>4086.7829999999999</v>
      </c>
      <c r="AE544" s="33">
        <v>4431.8580000000002</v>
      </c>
      <c r="AF544" s="34"/>
      <c r="AG544" s="34"/>
      <c r="AH544" s="34"/>
    </row>
    <row r="545" spans="1:34" ht="14.5" x14ac:dyDescent="0.35">
      <c r="A545" s="8" t="str">
        <f t="shared" si="11"/>
        <v>GesundheitsausgabenTschechische Republik</v>
      </c>
      <c r="B545" s="8">
        <v>545</v>
      </c>
      <c r="C545" s="32" t="s">
        <v>241</v>
      </c>
      <c r="D545" s="32" t="s">
        <v>22</v>
      </c>
      <c r="E545" s="32" t="s">
        <v>84</v>
      </c>
      <c r="F545" s="32" t="s">
        <v>63</v>
      </c>
      <c r="G545" s="32" t="s">
        <v>32</v>
      </c>
      <c r="H545" s="32" t="s">
        <v>374</v>
      </c>
      <c r="I545" s="33">
        <v>1026.0239999999999</v>
      </c>
      <c r="J545" s="33">
        <v>1160.2470000000001</v>
      </c>
      <c r="K545" s="33">
        <v>1267.68</v>
      </c>
      <c r="L545" s="33">
        <v>1393.8240000000001</v>
      </c>
      <c r="M545" s="33">
        <v>1464.059</v>
      </c>
      <c r="N545" s="33">
        <v>1523.395</v>
      </c>
      <c r="O545" s="33">
        <v>1560.1859999999999</v>
      </c>
      <c r="P545" s="33">
        <v>1660.49</v>
      </c>
      <c r="Q545" s="33">
        <v>1822.9369999999999</v>
      </c>
      <c r="R545" s="33">
        <v>2048.7750000000001</v>
      </c>
      <c r="S545" s="33">
        <v>2209.0360000000001</v>
      </c>
      <c r="T545" s="33">
        <v>2227.6419999999998</v>
      </c>
      <c r="U545" s="33">
        <v>2283.9679999999998</v>
      </c>
      <c r="V545" s="33">
        <v>2384.7449999999999</v>
      </c>
      <c r="W545" s="33">
        <v>2569.915</v>
      </c>
      <c r="X545" s="33">
        <v>2605.8890000000001</v>
      </c>
      <c r="Y545" s="33">
        <v>2798.3789999999999</v>
      </c>
      <c r="Z545" s="33">
        <v>2969.5419999999999</v>
      </c>
      <c r="AA545" s="33">
        <v>3128.5230000000001</v>
      </c>
      <c r="AB545" s="33">
        <v>3272.2240000000002</v>
      </c>
      <c r="AC545" s="33">
        <v>3804.1010000000001</v>
      </c>
      <c r="AD545" s="33">
        <v>4302.9799999999996</v>
      </c>
      <c r="AE545" s="33">
        <v>4512.1620000000003</v>
      </c>
      <c r="AF545" s="34"/>
      <c r="AG545" s="34"/>
      <c r="AH545" s="34"/>
    </row>
    <row r="546" spans="1:34" ht="14.5" x14ac:dyDescent="0.35">
      <c r="A546" s="8" t="str">
        <f t="shared" si="11"/>
        <v>GesundheitsausgabenUngarn</v>
      </c>
      <c r="B546" s="8">
        <v>546</v>
      </c>
      <c r="C546" s="32" t="s">
        <v>241</v>
      </c>
      <c r="D546" s="32" t="s">
        <v>24</v>
      </c>
      <c r="E546" s="32" t="s">
        <v>84</v>
      </c>
      <c r="F546" s="32" t="s">
        <v>63</v>
      </c>
      <c r="G546" s="32" t="s">
        <v>32</v>
      </c>
      <c r="H546" s="32" t="s">
        <v>374</v>
      </c>
      <c r="I546" s="33">
        <v>906.89</v>
      </c>
      <c r="J546" s="33">
        <v>996.03099999999995</v>
      </c>
      <c r="K546" s="33">
        <v>1167.2339999999999</v>
      </c>
      <c r="L546" s="33">
        <v>1364.8630000000001</v>
      </c>
      <c r="M546" s="33">
        <v>1381.481</v>
      </c>
      <c r="N546" s="33">
        <v>1463.5250000000001</v>
      </c>
      <c r="O546" s="33">
        <v>1511.444</v>
      </c>
      <c r="P546" s="33">
        <v>1430.0450000000001</v>
      </c>
      <c r="Q546" s="33">
        <v>1492.5930000000001</v>
      </c>
      <c r="R546" s="33">
        <v>1492.5909999999999</v>
      </c>
      <c r="S546" s="33">
        <v>1666.211</v>
      </c>
      <c r="T546" s="33">
        <v>1755.527</v>
      </c>
      <c r="U546" s="33">
        <v>1766.5350000000001</v>
      </c>
      <c r="V546" s="33">
        <v>1821.58</v>
      </c>
      <c r="W546" s="33">
        <v>1863.7539999999999</v>
      </c>
      <c r="X546" s="33">
        <v>1891.248</v>
      </c>
      <c r="Y546" s="33">
        <v>1999.683</v>
      </c>
      <c r="Z546" s="33">
        <v>1998.62</v>
      </c>
      <c r="AA546" s="33">
        <v>2106.8960000000002</v>
      </c>
      <c r="AB546" s="33">
        <v>2095.1860000000001</v>
      </c>
      <c r="AC546" s="33">
        <v>2421.8069999999998</v>
      </c>
      <c r="AD546" s="33">
        <v>2748.683</v>
      </c>
      <c r="AE546" s="33">
        <v>2840.1010000000001</v>
      </c>
      <c r="AF546" s="34"/>
      <c r="AG546" s="34"/>
      <c r="AH546" s="34"/>
    </row>
    <row r="547" spans="1:34" ht="14.5" x14ac:dyDescent="0.35">
      <c r="A547" s="8" t="str">
        <f t="shared" si="11"/>
        <v>GesundheitsausgabenVereinigtes Königreich Großbritannien und Nordirland</v>
      </c>
      <c r="B547" s="8">
        <v>547</v>
      </c>
      <c r="C547" s="32" t="s">
        <v>241</v>
      </c>
      <c r="D547" s="32" t="s">
        <v>57</v>
      </c>
      <c r="E547" s="32" t="s">
        <v>84</v>
      </c>
      <c r="F547" s="32" t="s">
        <v>63</v>
      </c>
      <c r="G547" s="32" t="s">
        <v>32</v>
      </c>
      <c r="H547" s="32" t="s">
        <v>374</v>
      </c>
      <c r="I547" s="33">
        <v>1875.94</v>
      </c>
      <c r="J547" s="33">
        <v>2079.0329999999999</v>
      </c>
      <c r="K547" s="33">
        <v>2325.3290000000002</v>
      </c>
      <c r="L547" s="33">
        <v>2442.3530000000001</v>
      </c>
      <c r="M547" s="33">
        <v>2701.712</v>
      </c>
      <c r="N547" s="33">
        <v>2707.5509999999999</v>
      </c>
      <c r="O547" s="33">
        <v>2892.576</v>
      </c>
      <c r="P547" s="33">
        <v>3032.2570000000001</v>
      </c>
      <c r="Q547" s="33">
        <v>3180.346</v>
      </c>
      <c r="R547" s="33">
        <v>3235.89</v>
      </c>
      <c r="S547" s="33">
        <v>3356.7220000000002</v>
      </c>
      <c r="T547" s="33">
        <v>3417.2860000000001</v>
      </c>
      <c r="U547" s="33">
        <v>3554.06</v>
      </c>
      <c r="V547" s="33">
        <v>3656.895</v>
      </c>
      <c r="W547" s="33">
        <v>3745.7489999999998</v>
      </c>
      <c r="X547" s="33">
        <v>3794.5770000000002</v>
      </c>
      <c r="Y547" s="33">
        <v>3940.069</v>
      </c>
      <c r="Z547" s="33">
        <v>4038.9639999999999</v>
      </c>
      <c r="AA547" s="33">
        <v>4188.2749999999996</v>
      </c>
      <c r="AB547" s="33">
        <v>4389.0379999999996</v>
      </c>
      <c r="AC547" s="33">
        <v>4997.9279999999999</v>
      </c>
      <c r="AD547" s="33">
        <v>5466.5680000000002</v>
      </c>
      <c r="AE547" s="33">
        <v>5492.6419999999998</v>
      </c>
      <c r="AF547" s="34"/>
      <c r="AG547" s="34"/>
      <c r="AH547" s="34"/>
    </row>
    <row r="548" spans="1:34" ht="14.5" x14ac:dyDescent="0.35">
      <c r="A548" s="8" t="str">
        <f t="shared" si="11"/>
        <v>HaushaltseinkommenBelgien</v>
      </c>
      <c r="B548" s="8">
        <v>548</v>
      </c>
      <c r="C548" s="32" t="s">
        <v>215</v>
      </c>
      <c r="D548" s="32" t="s">
        <v>9</v>
      </c>
      <c r="E548" s="32" t="s">
        <v>77</v>
      </c>
      <c r="F548" s="32" t="s">
        <v>68</v>
      </c>
      <c r="G548" s="56" t="s">
        <v>37</v>
      </c>
      <c r="H548" s="32" t="s">
        <v>376</v>
      </c>
      <c r="I548" s="33"/>
      <c r="J548" s="33"/>
      <c r="K548" s="34"/>
      <c r="L548" s="33"/>
      <c r="M548" s="33"/>
      <c r="N548" s="33">
        <v>18542</v>
      </c>
      <c r="O548" s="33">
        <v>19011</v>
      </c>
      <c r="P548" s="33">
        <v>19143</v>
      </c>
      <c r="Q548" s="33">
        <v>19986</v>
      </c>
      <c r="R548" s="33">
        <v>21002</v>
      </c>
      <c r="S548" s="33">
        <v>21353</v>
      </c>
      <c r="T548" s="33">
        <v>21628</v>
      </c>
      <c r="U548" s="33">
        <v>21897</v>
      </c>
      <c r="V548" s="33">
        <v>23279</v>
      </c>
      <c r="W548" s="33">
        <v>23429</v>
      </c>
      <c r="X548" s="33">
        <v>23673</v>
      </c>
      <c r="Y548" s="33">
        <v>24264</v>
      </c>
      <c r="Z548" s="33">
        <v>24400</v>
      </c>
      <c r="AA548" s="33">
        <v>25196</v>
      </c>
      <c r="AB548" s="33">
        <v>26275</v>
      </c>
      <c r="AC548" s="33">
        <v>27641</v>
      </c>
      <c r="AD548" s="33">
        <v>27718</v>
      </c>
      <c r="AE548" s="33">
        <v>29471</v>
      </c>
      <c r="AF548" s="33">
        <v>31150</v>
      </c>
      <c r="AG548" s="34"/>
      <c r="AH548" s="34"/>
    </row>
    <row r="549" spans="1:34" ht="14.5" x14ac:dyDescent="0.35">
      <c r="A549" s="8" t="str">
        <f t="shared" si="11"/>
        <v>HaushaltseinkommenBulgarien</v>
      </c>
      <c r="B549" s="8">
        <v>549</v>
      </c>
      <c r="C549" s="32" t="s">
        <v>215</v>
      </c>
      <c r="D549" s="32" t="s">
        <v>25</v>
      </c>
      <c r="E549" s="32" t="s">
        <v>77</v>
      </c>
      <c r="F549" s="32" t="s">
        <v>68</v>
      </c>
      <c r="G549" s="56" t="s">
        <v>37</v>
      </c>
      <c r="H549" s="32" t="s">
        <v>376</v>
      </c>
      <c r="I549" s="34"/>
      <c r="J549" s="34"/>
      <c r="K549" s="34"/>
      <c r="L549" s="34"/>
      <c r="M549" s="34"/>
      <c r="N549" s="34"/>
      <c r="O549" s="33">
        <v>1582</v>
      </c>
      <c r="P549" s="33">
        <v>1721</v>
      </c>
      <c r="Q549" s="33">
        <v>2662</v>
      </c>
      <c r="R549" s="33">
        <v>3278</v>
      </c>
      <c r="S549" s="33">
        <v>3498</v>
      </c>
      <c r="T549" s="33">
        <v>3429</v>
      </c>
      <c r="U549" s="33">
        <v>3276</v>
      </c>
      <c r="V549" s="33">
        <v>3509</v>
      </c>
      <c r="W549" s="33">
        <v>3907</v>
      </c>
      <c r="X549" s="33">
        <v>4093</v>
      </c>
      <c r="Y549" s="33">
        <v>3857</v>
      </c>
      <c r="Z549" s="33">
        <v>4598</v>
      </c>
      <c r="AA549" s="33">
        <v>4644</v>
      </c>
      <c r="AB549" s="33">
        <v>5551</v>
      </c>
      <c r="AC549" s="33">
        <v>5927</v>
      </c>
      <c r="AD549" s="33">
        <v>6730</v>
      </c>
      <c r="AE549" s="33">
        <v>6848</v>
      </c>
      <c r="AF549" s="33">
        <v>8193</v>
      </c>
      <c r="AG549" s="34"/>
      <c r="AH549" s="34"/>
    </row>
    <row r="550" spans="1:34" ht="14.5" x14ac:dyDescent="0.35">
      <c r="A550" s="8" t="str">
        <f t="shared" si="11"/>
        <v>HaushaltseinkommenDänemark</v>
      </c>
      <c r="B550" s="8">
        <v>550</v>
      </c>
      <c r="C550" s="32" t="s">
        <v>215</v>
      </c>
      <c r="D550" s="32" t="s">
        <v>5</v>
      </c>
      <c r="E550" s="32" t="s">
        <v>77</v>
      </c>
      <c r="F550" s="32" t="s">
        <v>68</v>
      </c>
      <c r="G550" s="56" t="s">
        <v>37</v>
      </c>
      <c r="H550" s="32" t="s">
        <v>376</v>
      </c>
      <c r="I550" s="34"/>
      <c r="J550" s="34"/>
      <c r="K550" s="34"/>
      <c r="L550" s="33"/>
      <c r="M550" s="33"/>
      <c r="N550" s="33">
        <v>23294</v>
      </c>
      <c r="O550" s="33">
        <v>24013</v>
      </c>
      <c r="P550" s="33">
        <v>25113</v>
      </c>
      <c r="Q550" s="33">
        <v>26030</v>
      </c>
      <c r="R550" s="33">
        <v>25897</v>
      </c>
      <c r="S550" s="33">
        <v>26915</v>
      </c>
      <c r="T550" s="33">
        <v>29347</v>
      </c>
      <c r="U550" s="33">
        <v>29690</v>
      </c>
      <c r="V550" s="33">
        <v>30082</v>
      </c>
      <c r="W550" s="33">
        <v>31108</v>
      </c>
      <c r="X550" s="33">
        <v>31518</v>
      </c>
      <c r="Y550" s="33">
        <v>32141</v>
      </c>
      <c r="Z550" s="33">
        <v>32792</v>
      </c>
      <c r="AA550" s="33">
        <v>33759</v>
      </c>
      <c r="AB550" s="33">
        <v>34332</v>
      </c>
      <c r="AC550" s="33">
        <v>34346</v>
      </c>
      <c r="AD550" s="33">
        <v>35744</v>
      </c>
      <c r="AE550" s="33">
        <v>37447</v>
      </c>
      <c r="AF550" s="34"/>
      <c r="AG550" s="34"/>
      <c r="AH550" s="34"/>
    </row>
    <row r="551" spans="1:34" ht="14.5" x14ac:dyDescent="0.35">
      <c r="A551" s="8" t="str">
        <f t="shared" si="11"/>
        <v>HaushaltseinkommenDeutschland</v>
      </c>
      <c r="B551" s="8">
        <v>551</v>
      </c>
      <c r="C551" s="32" t="s">
        <v>215</v>
      </c>
      <c r="D551" s="32" t="s">
        <v>2</v>
      </c>
      <c r="E551" s="32" t="s">
        <v>77</v>
      </c>
      <c r="F551" s="32" t="s">
        <v>68</v>
      </c>
      <c r="G551" s="56" t="s">
        <v>37</v>
      </c>
      <c r="H551" s="32" t="s">
        <v>376</v>
      </c>
      <c r="I551" s="33"/>
      <c r="J551" s="33"/>
      <c r="K551" s="34"/>
      <c r="L551" s="34"/>
      <c r="M551" s="34"/>
      <c r="N551" s="33">
        <v>18214</v>
      </c>
      <c r="O551" s="33">
        <v>17283</v>
      </c>
      <c r="P551" s="33">
        <v>20270</v>
      </c>
      <c r="Q551" s="33">
        <v>21086</v>
      </c>
      <c r="R551" s="33">
        <v>21223</v>
      </c>
      <c r="S551" s="33">
        <v>21470</v>
      </c>
      <c r="T551" s="33">
        <v>21549</v>
      </c>
      <c r="U551" s="33">
        <v>22022</v>
      </c>
      <c r="V551" s="33">
        <v>22471</v>
      </c>
      <c r="W551" s="33">
        <v>22537</v>
      </c>
      <c r="X551" s="33">
        <v>23499</v>
      </c>
      <c r="Y551" s="33">
        <v>24020</v>
      </c>
      <c r="Z551" s="33">
        <v>24780</v>
      </c>
      <c r="AA551" s="33">
        <v>25882</v>
      </c>
      <c r="AB551" s="33">
        <v>26105</v>
      </c>
      <c r="AC551" s="33">
        <v>29896</v>
      </c>
      <c r="AD551" s="33">
        <v>29106</v>
      </c>
      <c r="AE551" s="33">
        <v>28601</v>
      </c>
      <c r="AF551" s="34"/>
      <c r="AG551" s="34"/>
      <c r="AH551" s="34"/>
    </row>
    <row r="552" spans="1:34" ht="14.5" x14ac:dyDescent="0.35">
      <c r="A552" s="8" t="str">
        <f t="shared" si="11"/>
        <v>HaushaltseinkommenEstland</v>
      </c>
      <c r="B552" s="8">
        <v>552</v>
      </c>
      <c r="C552" s="32" t="s">
        <v>215</v>
      </c>
      <c r="D552" s="32" t="s">
        <v>18</v>
      </c>
      <c r="E552" s="32" t="s">
        <v>77</v>
      </c>
      <c r="F552" s="32" t="s">
        <v>68</v>
      </c>
      <c r="G552" s="56" t="s">
        <v>37</v>
      </c>
      <c r="H552" s="32" t="s">
        <v>376</v>
      </c>
      <c r="I552" s="34"/>
      <c r="J552" s="34"/>
      <c r="K552" s="34"/>
      <c r="L552" s="34"/>
      <c r="M552" s="33"/>
      <c r="N552" s="33">
        <v>3630</v>
      </c>
      <c r="O552" s="33">
        <v>4355</v>
      </c>
      <c r="P552" s="33">
        <v>5304</v>
      </c>
      <c r="Q552" s="33">
        <v>6333</v>
      </c>
      <c r="R552" s="33">
        <v>7207</v>
      </c>
      <c r="S552" s="33">
        <v>6782</v>
      </c>
      <c r="T552" s="33">
        <v>6570</v>
      </c>
      <c r="U552" s="33">
        <v>7119</v>
      </c>
      <c r="V552" s="33">
        <v>7846</v>
      </c>
      <c r="W552" s="33">
        <v>8820</v>
      </c>
      <c r="X552" s="33">
        <v>9490</v>
      </c>
      <c r="Y552" s="33">
        <v>10102</v>
      </c>
      <c r="Z552" s="33">
        <v>10698</v>
      </c>
      <c r="AA552" s="33">
        <v>11746</v>
      </c>
      <c r="AB552" s="33">
        <v>12780</v>
      </c>
      <c r="AC552" s="33">
        <v>13705</v>
      </c>
      <c r="AD552" s="33">
        <v>14218</v>
      </c>
      <c r="AE552" s="33">
        <v>16920</v>
      </c>
      <c r="AF552" s="33">
        <v>17110</v>
      </c>
      <c r="AG552" s="34"/>
      <c r="AH552" s="34"/>
    </row>
    <row r="553" spans="1:34" ht="14.5" x14ac:dyDescent="0.35">
      <c r="A553" s="8" t="str">
        <f t="shared" si="11"/>
        <v>HaushaltseinkommenEU27</v>
      </c>
      <c r="B553" s="8">
        <v>553</v>
      </c>
      <c r="C553" s="32" t="s">
        <v>215</v>
      </c>
      <c r="D553" s="32" t="s">
        <v>368</v>
      </c>
      <c r="E553" s="32" t="s">
        <v>77</v>
      </c>
      <c r="F553" s="32" t="s">
        <v>68</v>
      </c>
      <c r="G553" s="56" t="s">
        <v>37</v>
      </c>
      <c r="H553" s="32" t="s">
        <v>376</v>
      </c>
      <c r="I553" s="34"/>
      <c r="J553" s="34"/>
      <c r="K553" s="34"/>
      <c r="L553" s="34"/>
      <c r="M553" s="34"/>
      <c r="N553" s="34"/>
      <c r="O553" s="34"/>
      <c r="P553" s="34"/>
      <c r="Q553" s="34"/>
      <c r="R553" s="34"/>
      <c r="S553" s="33">
        <v>16606</v>
      </c>
      <c r="T553" s="33">
        <v>16767</v>
      </c>
      <c r="U553" s="33">
        <v>17035</v>
      </c>
      <c r="V553" s="33">
        <v>17119</v>
      </c>
      <c r="W553" s="33">
        <v>17219</v>
      </c>
      <c r="X553" s="33">
        <v>17554</v>
      </c>
      <c r="Y553" s="33">
        <v>17982</v>
      </c>
      <c r="Z553" s="33">
        <v>18466</v>
      </c>
      <c r="AA553" s="33">
        <v>19067</v>
      </c>
      <c r="AB553" s="33">
        <v>19567</v>
      </c>
      <c r="AC553" s="33">
        <v>20757</v>
      </c>
      <c r="AD553" s="33">
        <v>20913</v>
      </c>
      <c r="AE553" s="33">
        <v>21598</v>
      </c>
      <c r="AF553" s="34"/>
      <c r="AG553" s="34"/>
      <c r="AH553" s="34"/>
    </row>
    <row r="554" spans="1:34" ht="14.5" x14ac:dyDescent="0.35">
      <c r="A554" s="8" t="str">
        <f t="shared" si="11"/>
        <v>HaushaltseinkommenFinnland</v>
      </c>
      <c r="B554" s="8">
        <v>554</v>
      </c>
      <c r="C554" s="32" t="s">
        <v>215</v>
      </c>
      <c r="D554" s="32" t="s">
        <v>14</v>
      </c>
      <c r="E554" s="32" t="s">
        <v>77</v>
      </c>
      <c r="F554" s="32" t="s">
        <v>68</v>
      </c>
      <c r="G554" s="56" t="s">
        <v>37</v>
      </c>
      <c r="H554" s="32" t="s">
        <v>376</v>
      </c>
      <c r="I554" s="33"/>
      <c r="J554" s="33"/>
      <c r="K554" s="34"/>
      <c r="L554" s="34"/>
      <c r="M554" s="33"/>
      <c r="N554" s="33">
        <v>19535</v>
      </c>
      <c r="O554" s="33">
        <v>20225</v>
      </c>
      <c r="P554" s="33">
        <v>20787</v>
      </c>
      <c r="Q554" s="33">
        <v>22008</v>
      </c>
      <c r="R554" s="33">
        <v>23119</v>
      </c>
      <c r="S554" s="33">
        <v>23528</v>
      </c>
      <c r="T554" s="33">
        <v>24150</v>
      </c>
      <c r="U554" s="33">
        <v>25148</v>
      </c>
      <c r="V554" s="33">
        <v>25901</v>
      </c>
      <c r="W554" s="33">
        <v>26130</v>
      </c>
      <c r="X554" s="33">
        <v>26240</v>
      </c>
      <c r="Y554" s="33">
        <v>26379</v>
      </c>
      <c r="Z554" s="33">
        <v>26689</v>
      </c>
      <c r="AA554" s="33">
        <v>27389</v>
      </c>
      <c r="AB554" s="33">
        <v>28061</v>
      </c>
      <c r="AC554" s="33">
        <v>28683</v>
      </c>
      <c r="AD554" s="33">
        <v>28611</v>
      </c>
      <c r="AE554" s="33">
        <v>29714</v>
      </c>
      <c r="AF554" s="34"/>
      <c r="AG554" s="34"/>
      <c r="AH554" s="34"/>
    </row>
    <row r="555" spans="1:34" ht="14.5" x14ac:dyDescent="0.35">
      <c r="A555" s="8" t="str">
        <f t="shared" si="11"/>
        <v>HaushaltseinkommenFrankreich</v>
      </c>
      <c r="B555" s="8">
        <v>555</v>
      </c>
      <c r="C555" s="32" t="s">
        <v>215</v>
      </c>
      <c r="D555" s="32" t="s">
        <v>0</v>
      </c>
      <c r="E555" s="32" t="s">
        <v>77</v>
      </c>
      <c r="F555" s="32" t="s">
        <v>68</v>
      </c>
      <c r="G555" s="56" t="s">
        <v>37</v>
      </c>
      <c r="H555" s="32" t="s">
        <v>376</v>
      </c>
      <c r="I555" s="33"/>
      <c r="J555" s="33"/>
      <c r="K555" s="34"/>
      <c r="L555" s="34"/>
      <c r="M555" s="33"/>
      <c r="N555" s="33">
        <v>18207</v>
      </c>
      <c r="O555" s="33">
        <v>18322</v>
      </c>
      <c r="P555" s="33">
        <v>18383</v>
      </c>
      <c r="Q555" s="33">
        <v>22462</v>
      </c>
      <c r="R555" s="33">
        <v>23191</v>
      </c>
      <c r="S555" s="33">
        <v>23421</v>
      </c>
      <c r="T555" s="33">
        <v>23882</v>
      </c>
      <c r="U555" s="33">
        <v>24499</v>
      </c>
      <c r="V555" s="33">
        <v>24713</v>
      </c>
      <c r="W555" s="33">
        <v>24612</v>
      </c>
      <c r="X555" s="33">
        <v>24982</v>
      </c>
      <c r="Y555" s="33">
        <v>25278</v>
      </c>
      <c r="Z555" s="33">
        <v>25286</v>
      </c>
      <c r="AA555" s="33">
        <v>25379</v>
      </c>
      <c r="AB555" s="33">
        <v>26210</v>
      </c>
      <c r="AC555" s="33">
        <v>25382</v>
      </c>
      <c r="AD555" s="33">
        <v>26075</v>
      </c>
      <c r="AE555" s="33">
        <v>26419</v>
      </c>
      <c r="AF555" s="34"/>
      <c r="AG555" s="34"/>
      <c r="AH555" s="34"/>
    </row>
    <row r="556" spans="1:34" ht="14.5" x14ac:dyDescent="0.35">
      <c r="A556" s="8" t="str">
        <f t="shared" si="11"/>
        <v>HaushaltseinkommenGriechenland</v>
      </c>
      <c r="B556" s="8">
        <v>556</v>
      </c>
      <c r="C556" s="32" t="s">
        <v>215</v>
      </c>
      <c r="D556" s="32" t="s">
        <v>6</v>
      </c>
      <c r="E556" s="32" t="s">
        <v>77</v>
      </c>
      <c r="F556" s="32" t="s">
        <v>68</v>
      </c>
      <c r="G556" s="56" t="s">
        <v>37</v>
      </c>
      <c r="H556" s="32" t="s">
        <v>376</v>
      </c>
      <c r="I556" s="33"/>
      <c r="J556" s="33"/>
      <c r="K556" s="34"/>
      <c r="L556" s="33"/>
      <c r="M556" s="33"/>
      <c r="N556" s="33">
        <v>11149</v>
      </c>
      <c r="O556" s="33">
        <v>11666</v>
      </c>
      <c r="P556" s="33">
        <v>12130</v>
      </c>
      <c r="Q556" s="33">
        <v>12766</v>
      </c>
      <c r="R556" s="33">
        <v>13505</v>
      </c>
      <c r="S556" s="33">
        <v>13974</v>
      </c>
      <c r="T556" s="33">
        <v>12626</v>
      </c>
      <c r="U556" s="33">
        <v>10676</v>
      </c>
      <c r="V556" s="33">
        <v>9303</v>
      </c>
      <c r="W556" s="33">
        <v>8879</v>
      </c>
      <c r="X556" s="33">
        <v>8683</v>
      </c>
      <c r="Y556" s="33">
        <v>8673</v>
      </c>
      <c r="Z556" s="33">
        <v>8800</v>
      </c>
      <c r="AA556" s="33">
        <v>9034</v>
      </c>
      <c r="AB556" s="33">
        <v>9382</v>
      </c>
      <c r="AC556" s="33">
        <v>10041</v>
      </c>
      <c r="AD556" s="33">
        <v>9952</v>
      </c>
      <c r="AE556" s="33">
        <v>10832</v>
      </c>
      <c r="AF556" s="34"/>
      <c r="AG556" s="34"/>
      <c r="AH556" s="34"/>
    </row>
    <row r="557" spans="1:34" ht="14.5" x14ac:dyDescent="0.35">
      <c r="A557" s="8" t="str">
        <f t="shared" si="11"/>
        <v>HaushaltseinkommenIrland</v>
      </c>
      <c r="B557" s="8">
        <v>557</v>
      </c>
      <c r="C557" s="32" t="s">
        <v>215</v>
      </c>
      <c r="D557" s="32" t="s">
        <v>4</v>
      </c>
      <c r="E557" s="32" t="s">
        <v>77</v>
      </c>
      <c r="F557" s="32" t="s">
        <v>68</v>
      </c>
      <c r="G557" s="56" t="s">
        <v>37</v>
      </c>
      <c r="H557" s="32" t="s">
        <v>376</v>
      </c>
      <c r="I557" s="33"/>
      <c r="J557" s="33"/>
      <c r="K557" s="34"/>
      <c r="L557" s="33"/>
      <c r="M557" s="33"/>
      <c r="N557" s="33">
        <v>21820</v>
      </c>
      <c r="O557" s="33">
        <v>23441</v>
      </c>
      <c r="P557" s="33">
        <v>25988</v>
      </c>
      <c r="Q557" s="33">
        <v>26809</v>
      </c>
      <c r="R557" s="33">
        <v>25635</v>
      </c>
      <c r="S557" s="33">
        <v>23965</v>
      </c>
      <c r="T557" s="33">
        <v>22886</v>
      </c>
      <c r="U557" s="33">
        <v>22781</v>
      </c>
      <c r="V557" s="33">
        <v>23392</v>
      </c>
      <c r="W557" s="33">
        <v>23573</v>
      </c>
      <c r="X557" s="33">
        <v>24766</v>
      </c>
      <c r="Y557" s="33">
        <v>25586</v>
      </c>
      <c r="Z557" s="33">
        <v>27006</v>
      </c>
      <c r="AA557" s="33">
        <v>28630</v>
      </c>
      <c r="AB557" s="33">
        <v>29684</v>
      </c>
      <c r="AC557" s="33">
        <v>30709</v>
      </c>
      <c r="AD557" s="33">
        <v>31832</v>
      </c>
      <c r="AE557" s="33">
        <v>32846</v>
      </c>
      <c r="AF557" s="34"/>
      <c r="AG557" s="34"/>
      <c r="AH557" s="34"/>
    </row>
    <row r="558" spans="1:34" ht="14.5" x14ac:dyDescent="0.35">
      <c r="A558" s="8" t="str">
        <f t="shared" si="11"/>
        <v>HaushaltseinkommenItalien</v>
      </c>
      <c r="B558" s="8">
        <v>558</v>
      </c>
      <c r="C558" s="32" t="s">
        <v>215</v>
      </c>
      <c r="D558" s="32" t="s">
        <v>3</v>
      </c>
      <c r="E558" s="32" t="s">
        <v>77</v>
      </c>
      <c r="F558" s="32" t="s">
        <v>68</v>
      </c>
      <c r="G558" s="56" t="s">
        <v>37</v>
      </c>
      <c r="H558" s="32" t="s">
        <v>376</v>
      </c>
      <c r="I558" s="33"/>
      <c r="J558" s="33"/>
      <c r="K558" s="34"/>
      <c r="L558" s="34"/>
      <c r="M558" s="33"/>
      <c r="N558" s="33">
        <v>16572</v>
      </c>
      <c r="O558" s="33">
        <v>16725</v>
      </c>
      <c r="P558" s="33">
        <v>17314</v>
      </c>
      <c r="Q558" s="33">
        <v>17711</v>
      </c>
      <c r="R558" s="33">
        <v>17983</v>
      </c>
      <c r="S558" s="33">
        <v>18221</v>
      </c>
      <c r="T558" s="33">
        <v>18149</v>
      </c>
      <c r="U558" s="33">
        <v>18267</v>
      </c>
      <c r="V558" s="33">
        <v>17932</v>
      </c>
      <c r="W558" s="33">
        <v>17914</v>
      </c>
      <c r="X558" s="33">
        <v>17890</v>
      </c>
      <c r="Y558" s="33">
        <v>18286</v>
      </c>
      <c r="Z558" s="33">
        <v>18714</v>
      </c>
      <c r="AA558" s="33">
        <v>19208</v>
      </c>
      <c r="AB558" s="33">
        <v>19528</v>
      </c>
      <c r="AC558" s="33">
        <v>20449</v>
      </c>
      <c r="AD558" s="33">
        <v>20278</v>
      </c>
      <c r="AE558" s="33">
        <v>21317</v>
      </c>
      <c r="AF558" s="34"/>
      <c r="AG558" s="34"/>
      <c r="AH558" s="34"/>
    </row>
    <row r="559" spans="1:34" ht="14.5" x14ac:dyDescent="0.35">
      <c r="A559" s="8" t="str">
        <f t="shared" si="11"/>
        <v>HaushaltseinkommenKroatien</v>
      </c>
      <c r="B559" s="8">
        <v>559</v>
      </c>
      <c r="C559" s="32" t="s">
        <v>215</v>
      </c>
      <c r="D559" s="32" t="s">
        <v>27</v>
      </c>
      <c r="E559" s="32" t="s">
        <v>77</v>
      </c>
      <c r="F559" s="32" t="s">
        <v>68</v>
      </c>
      <c r="G559" s="56" t="s">
        <v>37</v>
      </c>
      <c r="H559" s="32" t="s">
        <v>376</v>
      </c>
      <c r="I559" s="34"/>
      <c r="J559" s="34"/>
      <c r="K559" s="34"/>
      <c r="L559" s="34"/>
      <c r="M559" s="34"/>
      <c r="N559" s="34"/>
      <c r="O559" s="34"/>
      <c r="P559" s="34"/>
      <c r="Q559" s="34"/>
      <c r="R559" s="34"/>
      <c r="S559" s="33">
        <v>6622</v>
      </c>
      <c r="T559" s="33">
        <v>6217</v>
      </c>
      <c r="U559" s="33">
        <v>5988</v>
      </c>
      <c r="V559" s="33">
        <v>5817</v>
      </c>
      <c r="W559" s="33">
        <v>5799</v>
      </c>
      <c r="X559" s="33">
        <v>6070</v>
      </c>
      <c r="Y559" s="33">
        <v>6337</v>
      </c>
      <c r="Z559" s="33">
        <v>6851</v>
      </c>
      <c r="AA559" s="33">
        <v>7371</v>
      </c>
      <c r="AB559" s="33">
        <v>8089</v>
      </c>
      <c r="AC559" s="33">
        <v>8643</v>
      </c>
      <c r="AD559" s="33">
        <v>8860</v>
      </c>
      <c r="AE559" s="33">
        <v>9629</v>
      </c>
      <c r="AF559" s="34"/>
      <c r="AG559" s="34"/>
      <c r="AH559" s="34"/>
    </row>
    <row r="560" spans="1:34" ht="14.5" x14ac:dyDescent="0.35">
      <c r="A560" s="8" t="str">
        <f t="shared" si="11"/>
        <v>HaushaltseinkommenLettland</v>
      </c>
      <c r="B560" s="8">
        <v>560</v>
      </c>
      <c r="C560" s="32" t="s">
        <v>215</v>
      </c>
      <c r="D560" s="32" t="s">
        <v>19</v>
      </c>
      <c r="E560" s="32" t="s">
        <v>77</v>
      </c>
      <c r="F560" s="32" t="s">
        <v>68</v>
      </c>
      <c r="G560" s="56" t="s">
        <v>37</v>
      </c>
      <c r="H560" s="32" t="s">
        <v>376</v>
      </c>
      <c r="I560" s="34"/>
      <c r="J560" s="34"/>
      <c r="K560" s="34"/>
      <c r="L560" s="34"/>
      <c r="M560" s="34"/>
      <c r="N560" s="33">
        <v>2569</v>
      </c>
      <c r="O560" s="33">
        <v>3212</v>
      </c>
      <c r="P560" s="33">
        <v>4080</v>
      </c>
      <c r="Q560" s="33">
        <v>5798</v>
      </c>
      <c r="R560" s="33">
        <v>6479</v>
      </c>
      <c r="S560" s="33">
        <v>5466</v>
      </c>
      <c r="T560" s="33">
        <v>5131</v>
      </c>
      <c r="U560" s="33">
        <v>5463</v>
      </c>
      <c r="V560" s="33">
        <v>5732</v>
      </c>
      <c r="W560" s="33">
        <v>6324</v>
      </c>
      <c r="X560" s="33">
        <v>6970</v>
      </c>
      <c r="Y560" s="33">
        <v>7526</v>
      </c>
      <c r="Z560" s="33">
        <v>7831</v>
      </c>
      <c r="AA560" s="33">
        <v>8738</v>
      </c>
      <c r="AB560" s="33">
        <v>9749</v>
      </c>
      <c r="AC560" s="33">
        <v>10413</v>
      </c>
      <c r="AD560" s="33">
        <v>11240</v>
      </c>
      <c r="AE560" s="33">
        <v>12033</v>
      </c>
      <c r="AF560" s="33">
        <v>13148</v>
      </c>
      <c r="AG560" s="34"/>
      <c r="AH560" s="34"/>
    </row>
    <row r="561" spans="1:34" ht="14.5" x14ac:dyDescent="0.35">
      <c r="A561" s="8" t="str">
        <f t="shared" si="11"/>
        <v>HaushaltseinkommenLitauen</v>
      </c>
      <c r="B561" s="8">
        <v>561</v>
      </c>
      <c r="C561" s="32" t="s">
        <v>215</v>
      </c>
      <c r="D561" s="32" t="s">
        <v>20</v>
      </c>
      <c r="E561" s="32" t="s">
        <v>77</v>
      </c>
      <c r="F561" s="32" t="s">
        <v>68</v>
      </c>
      <c r="G561" s="56" t="s">
        <v>37</v>
      </c>
      <c r="H561" s="32" t="s">
        <v>376</v>
      </c>
      <c r="I561" s="34"/>
      <c r="J561" s="34"/>
      <c r="K561" s="34"/>
      <c r="L561" s="34"/>
      <c r="M561" s="34"/>
      <c r="N561" s="33">
        <v>2554</v>
      </c>
      <c r="O561" s="33">
        <v>3062</v>
      </c>
      <c r="P561" s="33">
        <v>3938</v>
      </c>
      <c r="Q561" s="33">
        <v>4902</v>
      </c>
      <c r="R561" s="33">
        <v>5843</v>
      </c>
      <c r="S561" s="33">
        <v>4975</v>
      </c>
      <c r="T561" s="33">
        <v>4503</v>
      </c>
      <c r="U561" s="33">
        <v>5124</v>
      </c>
      <c r="V561" s="33">
        <v>5648</v>
      </c>
      <c r="W561" s="33">
        <v>5975</v>
      </c>
      <c r="X561" s="33">
        <v>6558</v>
      </c>
      <c r="Y561" s="33">
        <v>7033</v>
      </c>
      <c r="Z561" s="33">
        <v>7555</v>
      </c>
      <c r="AA561" s="33">
        <v>8415</v>
      </c>
      <c r="AB561" s="33">
        <v>9264</v>
      </c>
      <c r="AC561" s="33">
        <v>10491</v>
      </c>
      <c r="AD561" s="33">
        <v>11888</v>
      </c>
      <c r="AE561" s="33">
        <v>12677</v>
      </c>
      <c r="AF561" s="34"/>
      <c r="AG561" s="34"/>
      <c r="AH561" s="34"/>
    </row>
    <row r="562" spans="1:34" ht="14.5" x14ac:dyDescent="0.35">
      <c r="A562" s="8" t="str">
        <f t="shared" si="11"/>
        <v>HaushaltseinkommenLuxemburg</v>
      </c>
      <c r="B562" s="8">
        <v>562</v>
      </c>
      <c r="C562" s="32" t="s">
        <v>215</v>
      </c>
      <c r="D562" s="32" t="s">
        <v>10</v>
      </c>
      <c r="E562" s="32" t="s">
        <v>77</v>
      </c>
      <c r="F562" s="32" t="s">
        <v>68</v>
      </c>
      <c r="G562" s="56" t="s">
        <v>37</v>
      </c>
      <c r="H562" s="32" t="s">
        <v>376</v>
      </c>
      <c r="I562" s="33"/>
      <c r="J562" s="33"/>
      <c r="K562" s="34"/>
      <c r="L562" s="33"/>
      <c r="M562" s="33"/>
      <c r="N562" s="33">
        <v>31828</v>
      </c>
      <c r="O562" s="33">
        <v>33228</v>
      </c>
      <c r="P562" s="33">
        <v>34223</v>
      </c>
      <c r="Q562" s="33">
        <v>35448</v>
      </c>
      <c r="R562" s="33">
        <v>36475</v>
      </c>
      <c r="S562" s="33">
        <v>36410</v>
      </c>
      <c r="T562" s="33">
        <v>36662</v>
      </c>
      <c r="U562" s="33">
        <v>36925</v>
      </c>
      <c r="V562" s="33">
        <v>38442</v>
      </c>
      <c r="W562" s="33">
        <v>38555</v>
      </c>
      <c r="X562" s="33">
        <v>39707</v>
      </c>
      <c r="Y562" s="33">
        <v>37642</v>
      </c>
      <c r="Z562" s="33">
        <v>41085</v>
      </c>
      <c r="AA562" s="33">
        <v>40075</v>
      </c>
      <c r="AB562" s="33">
        <v>42818</v>
      </c>
      <c r="AC562" s="33">
        <v>43687</v>
      </c>
      <c r="AD562" s="33">
        <v>48220</v>
      </c>
      <c r="AE562" s="33">
        <v>50125</v>
      </c>
      <c r="AF562" s="34"/>
      <c r="AG562" s="34"/>
      <c r="AH562" s="34"/>
    </row>
    <row r="563" spans="1:34" ht="14.5" x14ac:dyDescent="0.35">
      <c r="A563" s="8" t="str">
        <f t="shared" si="11"/>
        <v>HaushaltseinkommenMalta</v>
      </c>
      <c r="B563" s="8">
        <v>563</v>
      </c>
      <c r="C563" s="32" t="s">
        <v>215</v>
      </c>
      <c r="D563" s="32" t="s">
        <v>16</v>
      </c>
      <c r="E563" s="32" t="s">
        <v>77</v>
      </c>
      <c r="F563" s="32" t="s">
        <v>68</v>
      </c>
      <c r="G563" s="56" t="s">
        <v>37</v>
      </c>
      <c r="H563" s="32" t="s">
        <v>376</v>
      </c>
      <c r="I563" s="34"/>
      <c r="J563" s="34"/>
      <c r="K563" s="34"/>
      <c r="L563" s="34"/>
      <c r="M563" s="34"/>
      <c r="N563" s="33">
        <v>9657</v>
      </c>
      <c r="O563" s="33">
        <v>10079</v>
      </c>
      <c r="P563" s="33">
        <v>10200</v>
      </c>
      <c r="Q563" s="33">
        <v>11165</v>
      </c>
      <c r="R563" s="33">
        <v>11866</v>
      </c>
      <c r="S563" s="33">
        <v>11794</v>
      </c>
      <c r="T563" s="33">
        <v>12097</v>
      </c>
      <c r="U563" s="33">
        <v>12663</v>
      </c>
      <c r="V563" s="33">
        <v>13438</v>
      </c>
      <c r="W563" s="33">
        <v>14315</v>
      </c>
      <c r="X563" s="33">
        <v>15172</v>
      </c>
      <c r="Y563" s="33">
        <v>15505</v>
      </c>
      <c r="Z563" s="33">
        <v>16387</v>
      </c>
      <c r="AA563" s="33">
        <v>16749</v>
      </c>
      <c r="AB563" s="33">
        <v>17246</v>
      </c>
      <c r="AC563" s="33">
        <v>19048</v>
      </c>
      <c r="AD563" s="33">
        <v>19882</v>
      </c>
      <c r="AE563" s="33">
        <v>21349</v>
      </c>
      <c r="AF563" s="34"/>
      <c r="AG563" s="34"/>
      <c r="AH563" s="34"/>
    </row>
    <row r="564" spans="1:34" ht="14.5" x14ac:dyDescent="0.35">
      <c r="A564" s="8" t="str">
        <f t="shared" si="11"/>
        <v>HaushaltseinkommenNiederlande</v>
      </c>
      <c r="B564" s="8">
        <v>564</v>
      </c>
      <c r="C564" s="32" t="s">
        <v>215</v>
      </c>
      <c r="D564" s="32" t="s">
        <v>1</v>
      </c>
      <c r="E564" s="32" t="s">
        <v>77</v>
      </c>
      <c r="F564" s="32" t="s">
        <v>68</v>
      </c>
      <c r="G564" s="56" t="s">
        <v>37</v>
      </c>
      <c r="H564" s="32" t="s">
        <v>376</v>
      </c>
      <c r="I564" s="33"/>
      <c r="J564" s="33"/>
      <c r="K564" s="34"/>
      <c r="L564" s="34"/>
      <c r="M564" s="34"/>
      <c r="N564" s="33">
        <v>18901</v>
      </c>
      <c r="O564" s="33">
        <v>19419</v>
      </c>
      <c r="P564" s="33">
        <v>20809</v>
      </c>
      <c r="Q564" s="33">
        <v>22303</v>
      </c>
      <c r="R564" s="33">
        <v>22790</v>
      </c>
      <c r="S564" s="33">
        <v>22692</v>
      </c>
      <c r="T564" s="33">
        <v>22556</v>
      </c>
      <c r="U564" s="33">
        <v>22951</v>
      </c>
      <c r="V564" s="33">
        <v>23125</v>
      </c>
      <c r="W564" s="33">
        <v>23190</v>
      </c>
      <c r="X564" s="33">
        <v>23925</v>
      </c>
      <c r="Y564" s="33">
        <v>25366</v>
      </c>
      <c r="Z564" s="33">
        <v>26350</v>
      </c>
      <c r="AA564" s="33">
        <v>26848</v>
      </c>
      <c r="AB564" s="33">
        <v>27352</v>
      </c>
      <c r="AC564" s="33">
        <v>29297</v>
      </c>
      <c r="AD564" s="33">
        <v>30629</v>
      </c>
      <c r="AE564" s="33">
        <v>31806</v>
      </c>
      <c r="AF564" s="34"/>
      <c r="AG564" s="34"/>
      <c r="AH564" s="34"/>
    </row>
    <row r="565" spans="1:34" ht="14.5" x14ac:dyDescent="0.35">
      <c r="A565" s="8" t="str">
        <f t="shared" si="11"/>
        <v>HaushaltseinkommenÖsterreich</v>
      </c>
      <c r="B565" s="8">
        <v>565</v>
      </c>
      <c r="C565" s="32" t="s">
        <v>215</v>
      </c>
      <c r="D565" s="32" t="s">
        <v>56</v>
      </c>
      <c r="E565" s="32" t="s">
        <v>77</v>
      </c>
      <c r="F565" s="32" t="s">
        <v>68</v>
      </c>
      <c r="G565" s="56" t="s">
        <v>37</v>
      </c>
      <c r="H565" s="32" t="s">
        <v>376</v>
      </c>
      <c r="I565" s="33"/>
      <c r="J565" s="33"/>
      <c r="K565" s="34"/>
      <c r="L565" s="33"/>
      <c r="M565" s="33"/>
      <c r="N565" s="33">
        <v>19797</v>
      </c>
      <c r="O565" s="33">
        <v>19684</v>
      </c>
      <c r="P565" s="33">
        <v>20342</v>
      </c>
      <c r="Q565" s="33">
        <v>21681</v>
      </c>
      <c r="R565" s="33">
        <v>22756</v>
      </c>
      <c r="S565" s="33">
        <v>23576</v>
      </c>
      <c r="T565" s="33">
        <v>23922</v>
      </c>
      <c r="U565" s="33">
        <v>24423</v>
      </c>
      <c r="V565" s="33">
        <v>24366</v>
      </c>
      <c r="W565" s="33">
        <v>26080</v>
      </c>
      <c r="X565" s="33">
        <v>25958</v>
      </c>
      <c r="Y565" s="33">
        <v>26054</v>
      </c>
      <c r="Z565" s="33">
        <v>27629</v>
      </c>
      <c r="AA565" s="33">
        <v>27804</v>
      </c>
      <c r="AB565" s="33">
        <v>28568</v>
      </c>
      <c r="AC565" s="33">
        <v>29503</v>
      </c>
      <c r="AD565" s="33">
        <v>30032</v>
      </c>
      <c r="AE565" s="33">
        <v>30796</v>
      </c>
      <c r="AF565" s="34"/>
      <c r="AG565" s="34"/>
      <c r="AH565" s="34"/>
    </row>
    <row r="566" spans="1:34" ht="14.5" x14ac:dyDescent="0.35">
      <c r="A566" s="8" t="str">
        <f t="shared" si="11"/>
        <v>HaushaltseinkommenPolen</v>
      </c>
      <c r="B566" s="8">
        <v>566</v>
      </c>
      <c r="C566" s="32" t="s">
        <v>215</v>
      </c>
      <c r="D566" s="32" t="s">
        <v>21</v>
      </c>
      <c r="E566" s="32" t="s">
        <v>77</v>
      </c>
      <c r="F566" s="32" t="s">
        <v>68</v>
      </c>
      <c r="G566" s="56" t="s">
        <v>37</v>
      </c>
      <c r="H566" s="32" t="s">
        <v>376</v>
      </c>
      <c r="I566" s="34"/>
      <c r="J566" s="34"/>
      <c r="K566" s="34"/>
      <c r="L566" s="34"/>
      <c r="M566" s="34"/>
      <c r="N566" s="33">
        <v>3040</v>
      </c>
      <c r="O566" s="33">
        <v>3705</v>
      </c>
      <c r="P566" s="33">
        <v>4150</v>
      </c>
      <c r="Q566" s="33">
        <v>4940</v>
      </c>
      <c r="R566" s="33">
        <v>5984</v>
      </c>
      <c r="S566" s="33">
        <v>5116</v>
      </c>
      <c r="T566" s="33">
        <v>5813</v>
      </c>
      <c r="U566" s="33">
        <v>5902</v>
      </c>
      <c r="V566" s="33">
        <v>5976</v>
      </c>
      <c r="W566" s="33">
        <v>6163</v>
      </c>
      <c r="X566" s="33">
        <v>6376</v>
      </c>
      <c r="Y566" s="33">
        <v>6659</v>
      </c>
      <c r="Z566" s="33">
        <v>6810</v>
      </c>
      <c r="AA566" s="33">
        <v>7337</v>
      </c>
      <c r="AB566" s="33">
        <v>8022</v>
      </c>
      <c r="AC566" s="33">
        <v>8907</v>
      </c>
      <c r="AD566" s="33">
        <v>9161</v>
      </c>
      <c r="AE566" s="33">
        <v>9920</v>
      </c>
      <c r="AF566" s="34"/>
      <c r="AG566" s="34"/>
      <c r="AH566" s="34"/>
    </row>
    <row r="567" spans="1:34" ht="14.5" x14ac:dyDescent="0.35">
      <c r="A567" s="8" t="str">
        <f t="shared" si="11"/>
        <v>HaushaltseinkommenPortugal</v>
      </c>
      <c r="B567" s="8">
        <v>567</v>
      </c>
      <c r="C567" s="32" t="s">
        <v>215</v>
      </c>
      <c r="D567" s="32" t="s">
        <v>7</v>
      </c>
      <c r="E567" s="32" t="s">
        <v>77</v>
      </c>
      <c r="F567" s="32" t="s">
        <v>68</v>
      </c>
      <c r="G567" s="56" t="s">
        <v>37</v>
      </c>
      <c r="H567" s="32" t="s">
        <v>376</v>
      </c>
      <c r="I567" s="33"/>
      <c r="J567" s="33"/>
      <c r="K567" s="34"/>
      <c r="L567" s="34"/>
      <c r="M567" s="33"/>
      <c r="N567" s="33">
        <v>9392</v>
      </c>
      <c r="O567" s="33">
        <v>9554</v>
      </c>
      <c r="P567" s="33">
        <v>9929</v>
      </c>
      <c r="Q567" s="33">
        <v>10288</v>
      </c>
      <c r="R567" s="33">
        <v>10393</v>
      </c>
      <c r="S567" s="33">
        <v>10540</v>
      </c>
      <c r="T567" s="33">
        <v>10407</v>
      </c>
      <c r="U567" s="33">
        <v>10227</v>
      </c>
      <c r="V567" s="33">
        <v>9899</v>
      </c>
      <c r="W567" s="33">
        <v>9856</v>
      </c>
      <c r="X567" s="33">
        <v>9996</v>
      </c>
      <c r="Y567" s="33">
        <v>10562</v>
      </c>
      <c r="Z567" s="33">
        <v>10863</v>
      </c>
      <c r="AA567" s="33">
        <v>11063</v>
      </c>
      <c r="AB567" s="33">
        <v>11786</v>
      </c>
      <c r="AC567" s="33">
        <v>12696</v>
      </c>
      <c r="AD567" s="33">
        <v>13113</v>
      </c>
      <c r="AE567" s="33">
        <v>13148</v>
      </c>
      <c r="AF567" s="34"/>
      <c r="AG567" s="34"/>
      <c r="AH567" s="34"/>
    </row>
    <row r="568" spans="1:34" ht="14.5" x14ac:dyDescent="0.35">
      <c r="A568" s="8" t="str">
        <f t="shared" si="11"/>
        <v>HaushaltseinkommenRumänien</v>
      </c>
      <c r="B568" s="8">
        <v>568</v>
      </c>
      <c r="C568" s="32" t="s">
        <v>215</v>
      </c>
      <c r="D568" s="32" t="s">
        <v>100</v>
      </c>
      <c r="E568" s="32" t="s">
        <v>77</v>
      </c>
      <c r="F568" s="32" t="s">
        <v>68</v>
      </c>
      <c r="G568" s="56" t="s">
        <v>37</v>
      </c>
      <c r="H568" s="32" t="s">
        <v>376</v>
      </c>
      <c r="I568" s="34"/>
      <c r="J568" s="34"/>
      <c r="K568" s="34"/>
      <c r="L568" s="34"/>
      <c r="M568" s="34"/>
      <c r="N568" s="34"/>
      <c r="O568" s="34"/>
      <c r="P568" s="33">
        <v>1940</v>
      </c>
      <c r="Q568" s="33">
        <v>2318</v>
      </c>
      <c r="R568" s="33">
        <v>2524</v>
      </c>
      <c r="S568" s="33">
        <v>2371</v>
      </c>
      <c r="T568" s="33">
        <v>2401</v>
      </c>
      <c r="U568" s="33">
        <v>2356</v>
      </c>
      <c r="V568" s="33">
        <v>2324</v>
      </c>
      <c r="W568" s="33">
        <v>2443</v>
      </c>
      <c r="X568" s="33">
        <v>2674</v>
      </c>
      <c r="Y568" s="33">
        <v>2746</v>
      </c>
      <c r="Z568" s="33">
        <v>3059</v>
      </c>
      <c r="AA568" s="33">
        <v>3825</v>
      </c>
      <c r="AB568" s="33">
        <v>4419</v>
      </c>
      <c r="AC568" s="33">
        <v>4846</v>
      </c>
      <c r="AD568" s="33">
        <v>5449</v>
      </c>
      <c r="AE568" s="33">
        <v>6130</v>
      </c>
      <c r="AF568" s="34"/>
      <c r="AG568" s="34"/>
      <c r="AH568" s="34"/>
    </row>
    <row r="569" spans="1:34" ht="14.5" x14ac:dyDescent="0.35">
      <c r="A569" s="8" t="str">
        <f t="shared" si="11"/>
        <v>HaushaltseinkommenSchweden</v>
      </c>
      <c r="B569" s="8">
        <v>569</v>
      </c>
      <c r="C569" s="32" t="s">
        <v>215</v>
      </c>
      <c r="D569" s="32" t="s">
        <v>13</v>
      </c>
      <c r="E569" s="32" t="s">
        <v>77</v>
      </c>
      <c r="F569" s="32" t="s">
        <v>68</v>
      </c>
      <c r="G569" s="56" t="s">
        <v>37</v>
      </c>
      <c r="H569" s="32" t="s">
        <v>376</v>
      </c>
      <c r="I569" s="34"/>
      <c r="J569" s="34"/>
      <c r="K569" s="34"/>
      <c r="L569" s="34"/>
      <c r="M569" s="33"/>
      <c r="N569" s="33">
        <v>18970</v>
      </c>
      <c r="O569" s="33">
        <v>18988</v>
      </c>
      <c r="P569" s="33">
        <v>20178</v>
      </c>
      <c r="Q569" s="33">
        <v>21544</v>
      </c>
      <c r="R569" s="33">
        <v>22050</v>
      </c>
      <c r="S569" s="33">
        <v>20070</v>
      </c>
      <c r="T569" s="33">
        <v>23001</v>
      </c>
      <c r="U569" s="33">
        <v>25353</v>
      </c>
      <c r="V569" s="33">
        <v>27094</v>
      </c>
      <c r="W569" s="33">
        <v>27935</v>
      </c>
      <c r="X569" s="33">
        <v>27218</v>
      </c>
      <c r="Y569" s="33">
        <v>27347</v>
      </c>
      <c r="Z569" s="33">
        <v>27890</v>
      </c>
      <c r="AA569" s="33">
        <v>27703</v>
      </c>
      <c r="AB569" s="33">
        <v>26356</v>
      </c>
      <c r="AC569" s="33">
        <v>26646</v>
      </c>
      <c r="AD569" s="33">
        <v>27654</v>
      </c>
      <c r="AE569" s="33">
        <v>29036</v>
      </c>
      <c r="AF569" s="34"/>
      <c r="AG569" s="34"/>
      <c r="AH569" s="34"/>
    </row>
    <row r="570" spans="1:34" ht="14.5" x14ac:dyDescent="0.35">
      <c r="A570" s="8" t="str">
        <f t="shared" si="11"/>
        <v>HaushaltseinkommenSlowakei</v>
      </c>
      <c r="B570" s="8">
        <v>570</v>
      </c>
      <c r="C570" s="32" t="s">
        <v>215</v>
      </c>
      <c r="D570" s="32" t="s">
        <v>23</v>
      </c>
      <c r="E570" s="32" t="s">
        <v>77</v>
      </c>
      <c r="F570" s="32" t="s">
        <v>68</v>
      </c>
      <c r="G570" s="56" t="s">
        <v>37</v>
      </c>
      <c r="H570" s="32" t="s">
        <v>376</v>
      </c>
      <c r="I570" s="34"/>
      <c r="J570" s="34"/>
      <c r="K570" s="34"/>
      <c r="L570" s="34"/>
      <c r="M570" s="34"/>
      <c r="N570" s="33">
        <v>3115</v>
      </c>
      <c r="O570" s="33">
        <v>3804</v>
      </c>
      <c r="P570" s="33">
        <v>4378</v>
      </c>
      <c r="Q570" s="33">
        <v>5180</v>
      </c>
      <c r="R570" s="33">
        <v>6290</v>
      </c>
      <c r="S570" s="33">
        <v>6785</v>
      </c>
      <c r="T570" s="33">
        <v>6979</v>
      </c>
      <c r="U570" s="33">
        <v>7556</v>
      </c>
      <c r="V570" s="33">
        <v>7266</v>
      </c>
      <c r="W570" s="33">
        <v>7484</v>
      </c>
      <c r="X570" s="33">
        <v>7293</v>
      </c>
      <c r="Y570" s="33">
        <v>7391</v>
      </c>
      <c r="Z570" s="33">
        <v>7491</v>
      </c>
      <c r="AA570" s="33">
        <v>7870</v>
      </c>
      <c r="AB570" s="33">
        <v>8523</v>
      </c>
      <c r="AC570" s="33">
        <v>9003</v>
      </c>
      <c r="AD570" s="33">
        <v>8796</v>
      </c>
      <c r="AE570" s="33">
        <v>9117</v>
      </c>
      <c r="AF570" s="34"/>
      <c r="AG570" s="34"/>
      <c r="AH570" s="34"/>
    </row>
    <row r="571" spans="1:34" ht="14.5" x14ac:dyDescent="0.35">
      <c r="A571" s="8" t="str">
        <f t="shared" si="11"/>
        <v>HaushaltseinkommenSlowenien</v>
      </c>
      <c r="B571" s="8">
        <v>571</v>
      </c>
      <c r="C571" s="32" t="s">
        <v>215</v>
      </c>
      <c r="D571" s="32" t="s">
        <v>26</v>
      </c>
      <c r="E571" s="32" t="s">
        <v>77</v>
      </c>
      <c r="F571" s="32" t="s">
        <v>68</v>
      </c>
      <c r="G571" s="56" t="s">
        <v>37</v>
      </c>
      <c r="H571" s="32" t="s">
        <v>376</v>
      </c>
      <c r="I571" s="34"/>
      <c r="J571" s="34"/>
      <c r="K571" s="34"/>
      <c r="L571" s="34"/>
      <c r="M571" s="34"/>
      <c r="N571" s="33">
        <v>9539</v>
      </c>
      <c r="O571" s="33">
        <v>10112</v>
      </c>
      <c r="P571" s="33">
        <v>10724</v>
      </c>
      <c r="Q571" s="33">
        <v>11709</v>
      </c>
      <c r="R571" s="33">
        <v>12743</v>
      </c>
      <c r="S571" s="33">
        <v>12653</v>
      </c>
      <c r="T571" s="33">
        <v>12885</v>
      </c>
      <c r="U571" s="33">
        <v>12972</v>
      </c>
      <c r="V571" s="33">
        <v>12706</v>
      </c>
      <c r="W571" s="33">
        <v>12843</v>
      </c>
      <c r="X571" s="33">
        <v>13211</v>
      </c>
      <c r="Y571" s="33">
        <v>13193</v>
      </c>
      <c r="Z571" s="33">
        <v>13585</v>
      </c>
      <c r="AA571" s="33">
        <v>14127</v>
      </c>
      <c r="AB571" s="33">
        <v>15236</v>
      </c>
      <c r="AC571" s="33">
        <v>15836</v>
      </c>
      <c r="AD571" s="33">
        <v>16597</v>
      </c>
      <c r="AE571" s="33">
        <v>17727</v>
      </c>
      <c r="AF571" s="34"/>
      <c r="AG571" s="34"/>
      <c r="AH571" s="34"/>
    </row>
    <row r="572" spans="1:34" ht="14.5" x14ac:dyDescent="0.35">
      <c r="A572" s="8" t="str">
        <f t="shared" si="11"/>
        <v>HaushaltseinkommenSpanien</v>
      </c>
      <c r="B572" s="8">
        <v>572</v>
      </c>
      <c r="C572" s="32" t="s">
        <v>215</v>
      </c>
      <c r="D572" s="32" t="s">
        <v>8</v>
      </c>
      <c r="E572" s="32" t="s">
        <v>77</v>
      </c>
      <c r="F572" s="32" t="s">
        <v>68</v>
      </c>
      <c r="G572" s="56" t="s">
        <v>37</v>
      </c>
      <c r="H572" s="32" t="s">
        <v>376</v>
      </c>
      <c r="I572" s="33"/>
      <c r="J572" s="33"/>
      <c r="K572" s="34"/>
      <c r="L572" s="34"/>
      <c r="M572" s="33"/>
      <c r="N572" s="33">
        <v>12008</v>
      </c>
      <c r="O572" s="33">
        <v>12643</v>
      </c>
      <c r="P572" s="33">
        <v>13266</v>
      </c>
      <c r="Q572" s="33">
        <v>16190</v>
      </c>
      <c r="R572" s="33">
        <v>17042</v>
      </c>
      <c r="S572" s="33">
        <v>16922</v>
      </c>
      <c r="T572" s="33">
        <v>16280</v>
      </c>
      <c r="U572" s="33">
        <v>16119</v>
      </c>
      <c r="V572" s="33">
        <v>15635</v>
      </c>
      <c r="W572" s="33">
        <v>15405</v>
      </c>
      <c r="X572" s="33">
        <v>15408</v>
      </c>
      <c r="Y572" s="33">
        <v>15842</v>
      </c>
      <c r="Z572" s="33">
        <v>16390</v>
      </c>
      <c r="AA572" s="33">
        <v>16937</v>
      </c>
      <c r="AB572" s="33">
        <v>17287</v>
      </c>
      <c r="AC572" s="33">
        <v>18116</v>
      </c>
      <c r="AD572" s="33">
        <v>18103</v>
      </c>
      <c r="AE572" s="33">
        <v>19160</v>
      </c>
      <c r="AF572" s="34"/>
      <c r="AG572" s="34"/>
      <c r="AH572" s="34"/>
    </row>
    <row r="573" spans="1:34" ht="14.5" x14ac:dyDescent="0.35">
      <c r="A573" s="8" t="str">
        <f t="shared" si="11"/>
        <v>HaushaltseinkommenTschechische Republik</v>
      </c>
      <c r="B573" s="8">
        <v>573</v>
      </c>
      <c r="C573" s="32" t="s">
        <v>215</v>
      </c>
      <c r="D573" s="32" t="s">
        <v>22</v>
      </c>
      <c r="E573" s="32" t="s">
        <v>77</v>
      </c>
      <c r="F573" s="32" t="s">
        <v>68</v>
      </c>
      <c r="G573" s="56" t="s">
        <v>37</v>
      </c>
      <c r="H573" s="32" t="s">
        <v>376</v>
      </c>
      <c r="I573" s="34"/>
      <c r="J573" s="34"/>
      <c r="K573" s="34"/>
      <c r="L573" s="34"/>
      <c r="M573" s="34"/>
      <c r="N573" s="33">
        <v>4838</v>
      </c>
      <c r="O573" s="33">
        <v>5410</v>
      </c>
      <c r="P573" s="33">
        <v>6148</v>
      </c>
      <c r="Q573" s="33">
        <v>6810</v>
      </c>
      <c r="R573" s="33">
        <v>8262</v>
      </c>
      <c r="S573" s="33">
        <v>7981</v>
      </c>
      <c r="T573" s="33">
        <v>8440</v>
      </c>
      <c r="U573" s="33">
        <v>8765</v>
      </c>
      <c r="V573" s="33">
        <v>8695</v>
      </c>
      <c r="W573" s="33">
        <v>8600</v>
      </c>
      <c r="X573" s="33">
        <v>8345</v>
      </c>
      <c r="Y573" s="33">
        <v>8808</v>
      </c>
      <c r="Z573" s="33">
        <v>9282</v>
      </c>
      <c r="AA573" s="33">
        <v>10098</v>
      </c>
      <c r="AB573" s="33">
        <v>11068</v>
      </c>
      <c r="AC573" s="33">
        <v>11885</v>
      </c>
      <c r="AD573" s="33">
        <v>12040</v>
      </c>
      <c r="AE573" s="33">
        <v>13541</v>
      </c>
      <c r="AF573" s="34"/>
      <c r="AG573" s="34"/>
      <c r="AH573" s="34"/>
    </row>
    <row r="574" spans="1:34" ht="14.5" x14ac:dyDescent="0.35">
      <c r="A574" s="8" t="str">
        <f t="shared" si="11"/>
        <v>HaushaltseinkommenUngarn</v>
      </c>
      <c r="B574" s="8">
        <v>574</v>
      </c>
      <c r="C574" s="32" t="s">
        <v>215</v>
      </c>
      <c r="D574" s="32" t="s">
        <v>24</v>
      </c>
      <c r="E574" s="32" t="s">
        <v>77</v>
      </c>
      <c r="F574" s="32" t="s">
        <v>68</v>
      </c>
      <c r="G574" s="56" t="s">
        <v>37</v>
      </c>
      <c r="H574" s="32" t="s">
        <v>376</v>
      </c>
      <c r="I574" s="34"/>
      <c r="J574" s="34"/>
      <c r="K574" s="34"/>
      <c r="L574" s="34"/>
      <c r="M574" s="34"/>
      <c r="N574" s="33">
        <v>3915</v>
      </c>
      <c r="O574" s="33">
        <v>4586</v>
      </c>
      <c r="P574" s="33">
        <v>4363</v>
      </c>
      <c r="Q574" s="33">
        <v>4827</v>
      </c>
      <c r="R574" s="33">
        <v>5201</v>
      </c>
      <c r="S574" s="33">
        <v>4631</v>
      </c>
      <c r="T574" s="33">
        <v>5055</v>
      </c>
      <c r="U574" s="33">
        <v>5250</v>
      </c>
      <c r="V574" s="33">
        <v>5027</v>
      </c>
      <c r="W574" s="33">
        <v>5124</v>
      </c>
      <c r="X574" s="33">
        <v>5165</v>
      </c>
      <c r="Y574" s="33">
        <v>5396</v>
      </c>
      <c r="Z574" s="33">
        <v>5589</v>
      </c>
      <c r="AA574" s="33">
        <v>6123</v>
      </c>
      <c r="AB574" s="33">
        <v>6568</v>
      </c>
      <c r="AC574" s="33">
        <v>7278</v>
      </c>
      <c r="AD574" s="33">
        <v>7337</v>
      </c>
      <c r="AE574" s="33">
        <v>7851</v>
      </c>
      <c r="AF574" s="34"/>
      <c r="AG574" s="34"/>
      <c r="AH574" s="34"/>
    </row>
    <row r="575" spans="1:34" ht="14.5" x14ac:dyDescent="0.35">
      <c r="A575" s="8" t="str">
        <f t="shared" si="11"/>
        <v>HaushaltseinkommenVereinigtes Königreich Großbritannien und Nordirland</v>
      </c>
      <c r="B575" s="8">
        <v>575</v>
      </c>
      <c r="C575" s="32" t="s">
        <v>215</v>
      </c>
      <c r="D575" s="32" t="s">
        <v>57</v>
      </c>
      <c r="E575" s="32" t="s">
        <v>77</v>
      </c>
      <c r="F575" s="32" t="s">
        <v>68</v>
      </c>
      <c r="G575" s="56" t="s">
        <v>37</v>
      </c>
      <c r="H575" s="32" t="s">
        <v>376</v>
      </c>
      <c r="I575" s="33"/>
      <c r="J575" s="33"/>
      <c r="K575" s="34"/>
      <c r="L575" s="34"/>
      <c r="M575" s="34"/>
      <c r="N575" s="33">
        <v>22519</v>
      </c>
      <c r="O575" s="33">
        <v>22780</v>
      </c>
      <c r="P575" s="33">
        <v>24823</v>
      </c>
      <c r="Q575" s="33">
        <v>22805</v>
      </c>
      <c r="R575" s="33">
        <v>19391</v>
      </c>
      <c r="S575" s="33">
        <v>20517</v>
      </c>
      <c r="T575" s="33">
        <v>20788</v>
      </c>
      <c r="U575" s="33">
        <v>22395</v>
      </c>
      <c r="V575" s="33">
        <v>21654</v>
      </c>
      <c r="W575" s="33">
        <v>24136</v>
      </c>
      <c r="X575" s="33">
        <v>25022</v>
      </c>
      <c r="Y575" s="33">
        <v>24602</v>
      </c>
      <c r="Z575" s="33">
        <v>25244</v>
      </c>
      <c r="AA575" s="33">
        <v>25642</v>
      </c>
      <c r="AB575" s="34"/>
      <c r="AC575" s="34"/>
      <c r="AD575" s="34"/>
      <c r="AE575" s="34"/>
      <c r="AF575" s="34"/>
      <c r="AG575" s="34"/>
      <c r="AH575" s="34"/>
    </row>
    <row r="576" spans="1:34" ht="14.5" x14ac:dyDescent="0.35">
      <c r="A576" s="8" t="str">
        <f t="shared" si="11"/>
        <v>HaushaltseinkommenZypern</v>
      </c>
      <c r="B576" s="8">
        <v>576</v>
      </c>
      <c r="C576" s="32" t="s">
        <v>215</v>
      </c>
      <c r="D576" s="32" t="s">
        <v>30</v>
      </c>
      <c r="E576" s="32" t="s">
        <v>77</v>
      </c>
      <c r="F576" s="32" t="s">
        <v>68</v>
      </c>
      <c r="G576" s="56" t="s">
        <v>37</v>
      </c>
      <c r="H576" s="32" t="s">
        <v>376</v>
      </c>
      <c r="I576" s="34"/>
      <c r="J576" s="34"/>
      <c r="K576" s="34"/>
      <c r="L576" s="34"/>
      <c r="M576" s="34"/>
      <c r="N576" s="33">
        <v>15068</v>
      </c>
      <c r="O576" s="33">
        <v>16599</v>
      </c>
      <c r="P576" s="33">
        <v>18565</v>
      </c>
      <c r="Q576" s="33">
        <v>18571</v>
      </c>
      <c r="R576" s="33">
        <v>19103</v>
      </c>
      <c r="S576" s="33">
        <v>18929</v>
      </c>
      <c r="T576" s="33">
        <v>19621</v>
      </c>
      <c r="U576" s="33">
        <v>20218</v>
      </c>
      <c r="V576" s="33">
        <v>19426</v>
      </c>
      <c r="W576" s="33">
        <v>18418</v>
      </c>
      <c r="X576" s="33">
        <v>16944</v>
      </c>
      <c r="Y576" s="33">
        <v>16943</v>
      </c>
      <c r="Z576" s="33">
        <v>17218</v>
      </c>
      <c r="AA576" s="33">
        <v>17582</v>
      </c>
      <c r="AB576" s="33">
        <v>19302</v>
      </c>
      <c r="AC576" s="33">
        <v>19430</v>
      </c>
      <c r="AD576" s="33">
        <v>19649</v>
      </c>
      <c r="AE576" s="33">
        <v>20742</v>
      </c>
      <c r="AF576" s="34"/>
      <c r="AG576" s="34"/>
      <c r="AH576" s="34"/>
    </row>
    <row r="577" spans="1:34" ht="14.5" x14ac:dyDescent="0.35">
      <c r="A577" s="8" t="str">
        <f t="shared" si="11"/>
        <v>ImportquoteBelgien</v>
      </c>
      <c r="B577" s="8">
        <v>577</v>
      </c>
      <c r="C577" s="32" t="s">
        <v>249</v>
      </c>
      <c r="D577" s="32" t="s">
        <v>9</v>
      </c>
      <c r="E577" s="32" t="s">
        <v>183</v>
      </c>
      <c r="F577" s="32" t="s">
        <v>344</v>
      </c>
      <c r="G577" s="32" t="s">
        <v>32</v>
      </c>
      <c r="H577" s="32" t="s">
        <v>375</v>
      </c>
      <c r="I577" s="33">
        <v>55.074804077130345</v>
      </c>
      <c r="J577" s="33">
        <v>52.788753963248894</v>
      </c>
      <c r="K577" s="33">
        <v>50.37000116008474</v>
      </c>
      <c r="L577" s="33">
        <v>49.573328895214154</v>
      </c>
      <c r="M577" s="33">
        <v>52.325233129741719</v>
      </c>
      <c r="N577" s="33">
        <v>56.64077518339711</v>
      </c>
      <c r="O577" s="33">
        <v>59.213474334271879</v>
      </c>
      <c r="P577" s="33">
        <v>59.612058591654879</v>
      </c>
      <c r="Q577" s="33">
        <v>63.284908787123328</v>
      </c>
      <c r="R577" s="33">
        <v>50.408863264302418</v>
      </c>
      <c r="S577" s="33">
        <v>56.686689241975749</v>
      </c>
      <c r="T577" s="33">
        <v>63.106813934597596</v>
      </c>
      <c r="U577" s="33">
        <v>61.202637044840067</v>
      </c>
      <c r="V577" s="33">
        <v>59.224546935451031</v>
      </c>
      <c r="W577" s="33">
        <v>57.927366847864512</v>
      </c>
      <c r="X577" s="33">
        <v>53.822953318611368</v>
      </c>
      <c r="Y577" s="33">
        <v>56.123052799061021</v>
      </c>
      <c r="Z577" s="33">
        <v>59.264204187348803</v>
      </c>
      <c r="AA577" s="33">
        <v>60.570615245099027</v>
      </c>
      <c r="AB577" s="33">
        <v>58.535561199825693</v>
      </c>
      <c r="AC577" s="33">
        <v>53.969016014621452</v>
      </c>
      <c r="AD577" s="33">
        <v>63.75989900962653</v>
      </c>
      <c r="AE577" s="33">
        <v>73.548739694641739</v>
      </c>
      <c r="AF577" s="33">
        <v>67.670753214952327</v>
      </c>
      <c r="AG577" s="33">
        <v>67.970457377754485</v>
      </c>
      <c r="AH577" s="33">
        <v>67.868306507649677</v>
      </c>
    </row>
    <row r="578" spans="1:34" ht="14.5" x14ac:dyDescent="0.35">
      <c r="A578" s="8" t="str">
        <f t="shared" si="11"/>
        <v>ImportquoteBulgarien</v>
      </c>
      <c r="B578" s="8">
        <v>578</v>
      </c>
      <c r="C578" s="32" t="s">
        <v>249</v>
      </c>
      <c r="D578" s="32" t="s">
        <v>25</v>
      </c>
      <c r="E578" s="32" t="s">
        <v>183</v>
      </c>
      <c r="F578" s="32" t="s">
        <v>344</v>
      </c>
      <c r="G578" s="32" t="s">
        <v>32</v>
      </c>
      <c r="H578" s="32" t="s">
        <v>375</v>
      </c>
      <c r="I578" s="33">
        <v>28.766456366822023</v>
      </c>
      <c r="J578" s="33">
        <v>30.863417455706866</v>
      </c>
      <c r="K578" s="33">
        <v>30.416976576535344</v>
      </c>
      <c r="L578" s="33">
        <v>32.863625240714534</v>
      </c>
      <c r="M578" s="33">
        <v>39.53763445957798</v>
      </c>
      <c r="N578" s="33">
        <v>45.63683709166844</v>
      </c>
      <c r="O578" s="33">
        <v>52.046413886953246</v>
      </c>
      <c r="P578" s="33">
        <v>59.980963939294064</v>
      </c>
      <c r="Q578" s="33">
        <v>61.099050385671759</v>
      </c>
      <c r="R578" s="33">
        <v>40.26714629707331</v>
      </c>
      <c r="S578" s="33">
        <v>46.757978584486807</v>
      </c>
      <c r="T578" s="33">
        <v>52.67324656038226</v>
      </c>
      <c r="U578" s="33">
        <v>56.144152331186859</v>
      </c>
      <c r="V578" s="33">
        <v>57.573675225056</v>
      </c>
      <c r="W578" s="33">
        <v>55.458027598100621</v>
      </c>
      <c r="X578" s="33">
        <v>53.666136801331064</v>
      </c>
      <c r="Y578" s="33">
        <v>49.46582813868531</v>
      </c>
      <c r="Z578" s="33">
        <v>52.823826992598342</v>
      </c>
      <c r="AA578" s="33">
        <v>54.174320905056597</v>
      </c>
      <c r="AB578" s="33">
        <v>52.050436529347913</v>
      </c>
      <c r="AC578" s="33">
        <v>47.418163638636081</v>
      </c>
      <c r="AD578" s="33">
        <v>52.479351985150593</v>
      </c>
      <c r="AE578" s="33">
        <v>60.86211417855565</v>
      </c>
      <c r="AF578" s="33">
        <v>50.753672183433729</v>
      </c>
      <c r="AG578" s="33">
        <v>51.832060841717777</v>
      </c>
      <c r="AH578" s="33">
        <v>52.436155847670484</v>
      </c>
    </row>
    <row r="579" spans="1:34" ht="14.5" x14ac:dyDescent="0.35">
      <c r="A579" s="8" t="str">
        <f t="shared" si="11"/>
        <v>ImportquoteDänemark</v>
      </c>
      <c r="B579" s="8">
        <v>579</v>
      </c>
      <c r="C579" s="32" t="s">
        <v>249</v>
      </c>
      <c r="D579" s="32" t="s">
        <v>5</v>
      </c>
      <c r="E579" s="32" t="s">
        <v>183</v>
      </c>
      <c r="F579" s="32" t="s">
        <v>344</v>
      </c>
      <c r="G579" s="32" t="s">
        <v>32</v>
      </c>
      <c r="H579" s="32" t="s">
        <v>375</v>
      </c>
      <c r="I579" s="33">
        <v>25.35691675603044</v>
      </c>
      <c r="J579" s="33">
        <v>25.155123925271017</v>
      </c>
      <c r="K579" s="33">
        <v>25.32702475572264</v>
      </c>
      <c r="L579" s="33">
        <v>24.172086788143588</v>
      </c>
      <c r="M579" s="33">
        <v>25.070446470562658</v>
      </c>
      <c r="N579" s="33">
        <v>27.404372483331844</v>
      </c>
      <c r="O579" s="33">
        <v>30.019766648901214</v>
      </c>
      <c r="P579" s="33">
        <v>30.89945317072711</v>
      </c>
      <c r="Q579" s="33">
        <v>31.900508952927748</v>
      </c>
      <c r="R579" s="33">
        <v>25.382831308631044</v>
      </c>
      <c r="S579" s="33">
        <v>26.447501804326684</v>
      </c>
      <c r="T579" s="33">
        <v>29.3659832264462</v>
      </c>
      <c r="U579" s="33">
        <v>29.685028390064367</v>
      </c>
      <c r="V579" s="33">
        <v>29.573343000628427</v>
      </c>
      <c r="W579" s="33">
        <v>29.303109129009641</v>
      </c>
      <c r="X579" s="33">
        <v>29.393468118195955</v>
      </c>
      <c r="Y579" s="33">
        <v>27.73164927708337</v>
      </c>
      <c r="Z579" s="33">
        <v>28.913696079129732</v>
      </c>
      <c r="AA579" s="33">
        <v>29.821817219594486</v>
      </c>
      <c r="AB579" s="33">
        <v>29.546544915660274</v>
      </c>
      <c r="AC579" s="33">
        <v>28.374588934777812</v>
      </c>
      <c r="AD579" s="33">
        <v>31.025068783451388</v>
      </c>
      <c r="AE579" s="33">
        <v>33.942287785495026</v>
      </c>
      <c r="AF579" s="33">
        <v>32.678265229113393</v>
      </c>
      <c r="AG579" s="33">
        <v>32.944973678903203</v>
      </c>
      <c r="AH579" s="33">
        <v>32.892495196179823</v>
      </c>
    </row>
    <row r="580" spans="1:34" ht="14.5" x14ac:dyDescent="0.35">
      <c r="A580" s="8" t="str">
        <f t="shared" si="11"/>
        <v>ImportquoteDeutschland</v>
      </c>
      <c r="B580" s="8">
        <v>580</v>
      </c>
      <c r="C580" s="32" t="s">
        <v>249</v>
      </c>
      <c r="D580" s="32" t="s">
        <v>2</v>
      </c>
      <c r="E580" s="32" t="s">
        <v>183</v>
      </c>
      <c r="F580" s="32" t="s">
        <v>344</v>
      </c>
      <c r="G580" s="32" t="s">
        <v>32</v>
      </c>
      <c r="H580" s="32" t="s">
        <v>375</v>
      </c>
      <c r="I580" s="33">
        <v>23.624501562285154</v>
      </c>
      <c r="J580" s="33">
        <v>22.924272970808364</v>
      </c>
      <c r="K580" s="33">
        <v>21.374993175986752</v>
      </c>
      <c r="L580" s="33">
        <v>22.144223334554184</v>
      </c>
      <c r="M580" s="33">
        <v>23.562841433445893</v>
      </c>
      <c r="N580" s="33">
        <v>25.489072721790318</v>
      </c>
      <c r="O580" s="33">
        <v>28.532418199808813</v>
      </c>
      <c r="P580" s="33">
        <v>29.006501170210637</v>
      </c>
      <c r="Q580" s="33">
        <v>30.024543587447823</v>
      </c>
      <c r="R580" s="33">
        <v>25.733216667416269</v>
      </c>
      <c r="S580" s="33">
        <v>29.410973327094059</v>
      </c>
      <c r="T580" s="33">
        <v>32.095887969824318</v>
      </c>
      <c r="U580" s="33">
        <v>31.671432370114854</v>
      </c>
      <c r="V580" s="33">
        <v>30.862859480320843</v>
      </c>
      <c r="W580" s="33">
        <v>30.309588956866605</v>
      </c>
      <c r="X580" s="33">
        <v>30.342114480962799</v>
      </c>
      <c r="Y580" s="33">
        <v>29.569087069422029</v>
      </c>
      <c r="Z580" s="33">
        <v>30.661002215991871</v>
      </c>
      <c r="AA580" s="33">
        <v>31.747225482476338</v>
      </c>
      <c r="AB580" s="33">
        <v>31.381332197310961</v>
      </c>
      <c r="AC580" s="33">
        <v>29.353532742021255</v>
      </c>
      <c r="AD580" s="33">
        <v>32.478513870267733</v>
      </c>
      <c r="AE580" s="33">
        <v>37.626476407149177</v>
      </c>
      <c r="AF580" s="33">
        <v>32.919480076917459</v>
      </c>
      <c r="AG580" s="33">
        <v>32.318404189686781</v>
      </c>
      <c r="AH580" s="33">
        <v>32.387638351109125</v>
      </c>
    </row>
    <row r="581" spans="1:34" ht="14.5" x14ac:dyDescent="0.35">
      <c r="A581" s="8" t="str">
        <f t="shared" si="11"/>
        <v>ImportquoteEstland</v>
      </c>
      <c r="B581" s="8">
        <v>581</v>
      </c>
      <c r="C581" s="32" t="s">
        <v>249</v>
      </c>
      <c r="D581" s="32" t="s">
        <v>18</v>
      </c>
      <c r="E581" s="32" t="s">
        <v>183</v>
      </c>
      <c r="F581" s="32" t="s">
        <v>344</v>
      </c>
      <c r="G581" s="32" t="s">
        <v>32</v>
      </c>
      <c r="H581" s="32" t="s">
        <v>375</v>
      </c>
      <c r="I581" s="33">
        <v>49.090679300801732</v>
      </c>
      <c r="J581" s="33">
        <v>49.424150609626068</v>
      </c>
      <c r="K581" s="33">
        <v>49.924705148429297</v>
      </c>
      <c r="L581" s="33">
        <v>51.325243612219438</v>
      </c>
      <c r="M581" s="33">
        <v>54.017096464726023</v>
      </c>
      <c r="N581" s="33">
        <v>54.46224942190392</v>
      </c>
      <c r="O581" s="33">
        <v>58.427598933740541</v>
      </c>
      <c r="P581" s="33">
        <v>57.272184633807136</v>
      </c>
      <c r="Q581" s="33">
        <v>55.686403828124341</v>
      </c>
      <c r="R581" s="33">
        <v>42.603733691106477</v>
      </c>
      <c r="S581" s="33">
        <v>53.505165828873011</v>
      </c>
      <c r="T581" s="33">
        <v>64.369986436620891</v>
      </c>
      <c r="U581" s="33">
        <v>67.141512824920696</v>
      </c>
      <c r="V581" s="33">
        <v>62.890425461033338</v>
      </c>
      <c r="W581" s="33">
        <v>59.949830982585496</v>
      </c>
      <c r="X581" s="33">
        <v>56.085541622074352</v>
      </c>
      <c r="Y581" s="33">
        <v>55.414980106134337</v>
      </c>
      <c r="Z581" s="33">
        <v>54.011918463044417</v>
      </c>
      <c r="AA581" s="33">
        <v>53.289387934219192</v>
      </c>
      <c r="AB581" s="33">
        <v>50.963578431127019</v>
      </c>
      <c r="AC581" s="33">
        <v>49.369120939935065</v>
      </c>
      <c r="AD581" s="33">
        <v>56.702611603784149</v>
      </c>
      <c r="AE581" s="33">
        <v>63.076870101862923</v>
      </c>
      <c r="AF581" s="33">
        <v>52.893347068216144</v>
      </c>
      <c r="AG581" s="33">
        <v>51.651856808478222</v>
      </c>
      <c r="AH581" s="33">
        <v>52.385079746095585</v>
      </c>
    </row>
    <row r="582" spans="1:34" ht="14.5" x14ac:dyDescent="0.35">
      <c r="A582" s="8" t="str">
        <f t="shared" si="11"/>
        <v>ImportquoteEU27</v>
      </c>
      <c r="B582" s="8">
        <v>582</v>
      </c>
      <c r="C582" s="32" t="s">
        <v>249</v>
      </c>
      <c r="D582" s="32" t="s">
        <v>368</v>
      </c>
      <c r="E582" s="32" t="s">
        <v>183</v>
      </c>
      <c r="F582" s="32" t="s">
        <v>344</v>
      </c>
      <c r="G582" s="32" t="s">
        <v>32</v>
      </c>
      <c r="H582" s="32" t="s">
        <v>375</v>
      </c>
      <c r="I582" s="33">
        <v>27.035593558377681</v>
      </c>
      <c r="J582" s="33">
        <v>26.153496275757675</v>
      </c>
      <c r="K582" s="33">
        <v>24.843667134566736</v>
      </c>
      <c r="L582" s="33">
        <v>24.667315791753982</v>
      </c>
      <c r="M582" s="33">
        <v>26.076681691602825</v>
      </c>
      <c r="N582" s="33">
        <v>27.687363099812323</v>
      </c>
      <c r="O582" s="33">
        <v>29.950506255665289</v>
      </c>
      <c r="P582" s="33">
        <v>30.707259974960792</v>
      </c>
      <c r="Q582" s="33">
        <v>31.360618870537827</v>
      </c>
      <c r="R582" s="33">
        <v>25.968380118333812</v>
      </c>
      <c r="S582" s="33">
        <v>29.62426532516902</v>
      </c>
      <c r="T582" s="33">
        <v>32.206521422499513</v>
      </c>
      <c r="U582" s="33">
        <v>32.196987579138572</v>
      </c>
      <c r="V582" s="33">
        <v>31.44216725395836</v>
      </c>
      <c r="W582" s="33">
        <v>31.347592248550193</v>
      </c>
      <c r="X582" s="33">
        <v>31.05748552895151</v>
      </c>
      <c r="Y582" s="33">
        <v>30.575240809320142</v>
      </c>
      <c r="Z582" s="33">
        <v>32.063655580436354</v>
      </c>
      <c r="AA582" s="33">
        <v>33.106416714815786</v>
      </c>
      <c r="AB582" s="33">
        <v>32.536759094015117</v>
      </c>
      <c r="AC582" s="33">
        <v>30.571121881548773</v>
      </c>
      <c r="AD582" s="33">
        <v>34.33075093544187</v>
      </c>
      <c r="AE582" s="33">
        <v>40.468248450047589</v>
      </c>
      <c r="AF582" s="33">
        <v>36.078285813681291</v>
      </c>
      <c r="AG582" s="33">
        <v>35.754103544265206</v>
      </c>
      <c r="AH582" s="33">
        <v>35.953899864682</v>
      </c>
    </row>
    <row r="583" spans="1:34" ht="14.5" x14ac:dyDescent="0.35">
      <c r="A583" s="8" t="str">
        <f t="shared" si="11"/>
        <v>ImportquoteFinnland</v>
      </c>
      <c r="B583" s="8">
        <v>583</v>
      </c>
      <c r="C583" s="32" t="s">
        <v>249</v>
      </c>
      <c r="D583" s="32" t="s">
        <v>14</v>
      </c>
      <c r="E583" s="32" t="s">
        <v>183</v>
      </c>
      <c r="F583" s="32" t="s">
        <v>344</v>
      </c>
      <c r="G583" s="32" t="s">
        <v>32</v>
      </c>
      <c r="H583" s="32" t="s">
        <v>375</v>
      </c>
      <c r="I583" s="33">
        <v>25.207047683264683</v>
      </c>
      <c r="J583" s="33">
        <v>23.180158752108859</v>
      </c>
      <c r="K583" s="33">
        <v>22.783966165160354</v>
      </c>
      <c r="L583" s="33">
        <v>23.333926417966509</v>
      </c>
      <c r="M583" s="33">
        <v>24.721903778077323</v>
      </c>
      <c r="N583" s="33">
        <v>27.398641058492775</v>
      </c>
      <c r="O583" s="33">
        <v>30.006882710515509</v>
      </c>
      <c r="P583" s="33">
        <v>29.912547040711594</v>
      </c>
      <c r="Q583" s="33">
        <v>30.036290633927887</v>
      </c>
      <c r="R583" s="33">
        <v>22.923624599030518</v>
      </c>
      <c r="S583" s="33">
        <v>26.087603578129404</v>
      </c>
      <c r="T583" s="33">
        <v>28.819483025081063</v>
      </c>
      <c r="U583" s="33">
        <v>28.384327263140619</v>
      </c>
      <c r="V583" s="33">
        <v>27.521400149764339</v>
      </c>
      <c r="W583" s="33">
        <v>26.412176106951769</v>
      </c>
      <c r="X583" s="33">
        <v>24.175319913901177</v>
      </c>
      <c r="Y583" s="33">
        <v>24.228339723609079</v>
      </c>
      <c r="Z583" s="33">
        <v>25.61102248774862</v>
      </c>
      <c r="AA583" s="33">
        <v>26.840770660749929</v>
      </c>
      <c r="AB583" s="33">
        <v>26.109197942115753</v>
      </c>
      <c r="AC583" s="33">
        <v>23.613456674984668</v>
      </c>
      <c r="AD583" s="33">
        <v>27.073644105960792</v>
      </c>
      <c r="AE583" s="33">
        <v>33.105027080347675</v>
      </c>
      <c r="AF583" s="33">
        <v>27.552614323805713</v>
      </c>
      <c r="AG583" s="33">
        <v>27.415061406865565</v>
      </c>
      <c r="AH583" s="33">
        <v>27.698642258020683</v>
      </c>
    </row>
    <row r="584" spans="1:34" ht="14.5" x14ac:dyDescent="0.35">
      <c r="A584" s="8" t="str">
        <f t="shared" si="11"/>
        <v>ImportquoteFrankreich</v>
      </c>
      <c r="B584" s="8">
        <v>584</v>
      </c>
      <c r="C584" s="32" t="s">
        <v>249</v>
      </c>
      <c r="D584" s="32" t="s">
        <v>0</v>
      </c>
      <c r="E584" s="32" t="s">
        <v>183</v>
      </c>
      <c r="F584" s="32" t="s">
        <v>344</v>
      </c>
      <c r="G584" s="32" t="s">
        <v>32</v>
      </c>
      <c r="H584" s="32" t="s">
        <v>375</v>
      </c>
      <c r="I584" s="33">
        <v>22.031672173057348</v>
      </c>
      <c r="J584" s="33">
        <v>21.243141334026781</v>
      </c>
      <c r="K584" s="33">
        <v>20.168229702316815</v>
      </c>
      <c r="L584" s="33">
        <v>19.381160826312684</v>
      </c>
      <c r="M584" s="33">
        <v>20.085691532782203</v>
      </c>
      <c r="N584" s="33">
        <v>21.28036332645301</v>
      </c>
      <c r="O584" s="33">
        <v>22.329777166476113</v>
      </c>
      <c r="P584" s="33">
        <v>22.533224131536659</v>
      </c>
      <c r="Q584" s="33">
        <v>23.137604272277372</v>
      </c>
      <c r="R584" s="33">
        <v>19.530298664237446</v>
      </c>
      <c r="S584" s="33">
        <v>21.624235887633318</v>
      </c>
      <c r="T584" s="33">
        <v>23.657468607426559</v>
      </c>
      <c r="U584" s="33">
        <v>23.582346644299797</v>
      </c>
      <c r="V584" s="33">
        <v>22.933002202448627</v>
      </c>
      <c r="W584" s="33">
        <v>22.597586247799182</v>
      </c>
      <c r="X584" s="33">
        <v>22.448863553660068</v>
      </c>
      <c r="Y584" s="33">
        <v>22.089100495092275</v>
      </c>
      <c r="Z584" s="33">
        <v>23.286575815695514</v>
      </c>
      <c r="AA584" s="33">
        <v>23.725831525837112</v>
      </c>
      <c r="AB584" s="33">
        <v>23.449121792228944</v>
      </c>
      <c r="AC584" s="33">
        <v>21.527272036972484</v>
      </c>
      <c r="AD584" s="33">
        <v>23.691328706320007</v>
      </c>
      <c r="AE584" s="33">
        <v>29.005089629311897</v>
      </c>
      <c r="AF584" s="33">
        <v>25.592974822233234</v>
      </c>
      <c r="AG584" s="33">
        <v>25.479808907864832</v>
      </c>
      <c r="AH584" s="33">
        <v>25.795656601763877</v>
      </c>
    </row>
    <row r="585" spans="1:34" ht="14.5" x14ac:dyDescent="0.35">
      <c r="A585" s="8" t="str">
        <f t="shared" si="11"/>
        <v>ImportquoteGriechenland</v>
      </c>
      <c r="B585" s="8">
        <v>585</v>
      </c>
      <c r="C585" s="32" t="s">
        <v>249</v>
      </c>
      <c r="D585" s="32" t="s">
        <v>6</v>
      </c>
      <c r="E585" s="32" t="s">
        <v>183</v>
      </c>
      <c r="F585" s="32" t="s">
        <v>344</v>
      </c>
      <c r="G585" s="32" t="s">
        <v>32</v>
      </c>
      <c r="H585" s="32" t="s">
        <v>375</v>
      </c>
      <c r="I585" s="33">
        <v>26.680006910255504</v>
      </c>
      <c r="J585" s="33">
        <v>25.270654914983393</v>
      </c>
      <c r="K585" s="33">
        <v>23.963078609672777</v>
      </c>
      <c r="L585" s="33">
        <v>24.28392402891145</v>
      </c>
      <c r="M585" s="33">
        <v>23.587559713766247</v>
      </c>
      <c r="N585" s="33">
        <v>23.847420954285312</v>
      </c>
      <c r="O585" s="33">
        <v>25.718061374744334</v>
      </c>
      <c r="P585" s="33">
        <v>28.6290571418503</v>
      </c>
      <c r="Q585" s="33">
        <v>28.876876933961022</v>
      </c>
      <c r="R585" s="33">
        <v>22.708856240490842</v>
      </c>
      <c r="S585" s="33">
        <v>21.89251931966233</v>
      </c>
      <c r="T585" s="33">
        <v>23.663905341742243</v>
      </c>
      <c r="U585" s="33">
        <v>25.656208760350058</v>
      </c>
      <c r="V585" s="33">
        <v>25.481503676805765</v>
      </c>
      <c r="W585" s="33">
        <v>26.435825678756007</v>
      </c>
      <c r="X585" s="33">
        <v>24.194826865734267</v>
      </c>
      <c r="Y585" s="33">
        <v>24.50600650336802</v>
      </c>
      <c r="Z585" s="33">
        <v>27.235366872541739</v>
      </c>
      <c r="AA585" s="33">
        <v>30.788988720617382</v>
      </c>
      <c r="AB585" s="33">
        <v>30.984448102345603</v>
      </c>
      <c r="AC585" s="33">
        <v>30.129375568506511</v>
      </c>
      <c r="AD585" s="33">
        <v>36.42036601572228</v>
      </c>
      <c r="AE585" s="33">
        <v>45.10914701549315</v>
      </c>
      <c r="AF585" s="33">
        <v>40.103868963924825</v>
      </c>
      <c r="AG585" s="33">
        <v>40.455793794723292</v>
      </c>
      <c r="AH585" s="33">
        <v>40.249964166806585</v>
      </c>
    </row>
    <row r="586" spans="1:34" ht="14.5" x14ac:dyDescent="0.35">
      <c r="A586" s="8" t="str">
        <f t="shared" si="11"/>
        <v>ImportquoteIrland</v>
      </c>
      <c r="B586" s="8">
        <v>586</v>
      </c>
      <c r="C586" s="32" t="s">
        <v>249</v>
      </c>
      <c r="D586" s="32" t="s">
        <v>4</v>
      </c>
      <c r="E586" s="32" t="s">
        <v>183</v>
      </c>
      <c r="F586" s="32" t="s">
        <v>344</v>
      </c>
      <c r="G586" s="32" t="s">
        <v>32</v>
      </c>
      <c r="H586" s="32" t="s">
        <v>375</v>
      </c>
      <c r="I586" s="33">
        <v>47.703725414833642</v>
      </c>
      <c r="J586" s="33">
        <v>45.268541361561873</v>
      </c>
      <c r="K586" s="33">
        <v>39.557756901592384</v>
      </c>
      <c r="L586" s="33">
        <v>32.054440142770389</v>
      </c>
      <c r="M586" s="33">
        <v>32.068094071238825</v>
      </c>
      <c r="N586" s="33">
        <v>33.900290534494218</v>
      </c>
      <c r="O586" s="33">
        <v>35.777936167842512</v>
      </c>
      <c r="P586" s="33">
        <v>36.072926593372692</v>
      </c>
      <c r="Q586" s="33">
        <v>33.928813613622175</v>
      </c>
      <c r="R586" s="33">
        <v>34.523008240340211</v>
      </c>
      <c r="S586" s="33">
        <v>37.019106118952344</v>
      </c>
      <c r="T586" s="33">
        <v>34.52438112365305</v>
      </c>
      <c r="U586" s="33">
        <v>37.081187203406039</v>
      </c>
      <c r="V586" s="33">
        <v>35.823568652474044</v>
      </c>
      <c r="W586" s="33">
        <v>37.719567053546356</v>
      </c>
      <c r="X586" s="33">
        <v>32.990799478419532</v>
      </c>
      <c r="Y586" s="33">
        <v>32.281866554354657</v>
      </c>
      <c r="Z586" s="33">
        <v>29.714402286148417</v>
      </c>
      <c r="AA586" s="33">
        <v>31.245835132637477</v>
      </c>
      <c r="AB586" s="33">
        <v>30.258414726339346</v>
      </c>
      <c r="AC586" s="33">
        <v>26.693265844049975</v>
      </c>
      <c r="AD586" s="33">
        <v>25.857713634469302</v>
      </c>
      <c r="AE586" s="33">
        <v>30.051607561313602</v>
      </c>
      <c r="AF586" s="33">
        <v>27.857251248122129</v>
      </c>
      <c r="AG586" s="33">
        <v>27.018124867536486</v>
      </c>
      <c r="AH586" s="33">
        <v>26.375377343025047</v>
      </c>
    </row>
    <row r="587" spans="1:34" ht="14.5" x14ac:dyDescent="0.35">
      <c r="A587" s="8" t="str">
        <f t="shared" si="11"/>
        <v>ImportquoteItalien</v>
      </c>
      <c r="B587" s="8">
        <v>587</v>
      </c>
      <c r="C587" s="32" t="s">
        <v>249</v>
      </c>
      <c r="D587" s="32" t="s">
        <v>3</v>
      </c>
      <c r="E587" s="32" t="s">
        <v>183</v>
      </c>
      <c r="F587" s="32" t="s">
        <v>344</v>
      </c>
      <c r="G587" s="32" t="s">
        <v>32</v>
      </c>
      <c r="H587" s="32" t="s">
        <v>375</v>
      </c>
      <c r="I587" s="33">
        <v>19.676265975467032</v>
      </c>
      <c r="J587" s="33">
        <v>19.172556257509754</v>
      </c>
      <c r="K587" s="33">
        <v>18.477499501947403</v>
      </c>
      <c r="L587" s="33">
        <v>17.92980964269556</v>
      </c>
      <c r="M587" s="33">
        <v>18.611985383376521</v>
      </c>
      <c r="N587" s="33">
        <v>19.6625614691675</v>
      </c>
      <c r="O587" s="33">
        <v>21.630708571656747</v>
      </c>
      <c r="P587" s="33">
        <v>21.973960268509572</v>
      </c>
      <c r="Q587" s="33">
        <v>22.198877815764678</v>
      </c>
      <c r="R587" s="33">
        <v>18.02384013755535</v>
      </c>
      <c r="S587" s="33">
        <v>21.606878759047937</v>
      </c>
      <c r="T587" s="33">
        <v>23.051888817993685</v>
      </c>
      <c r="U587" s="33">
        <v>22.024429328738293</v>
      </c>
      <c r="V587" s="33">
        <v>21.03426381381875</v>
      </c>
      <c r="W587" s="33">
        <v>20.78180245126293</v>
      </c>
      <c r="X587" s="33">
        <v>21.090164949512339</v>
      </c>
      <c r="Y587" s="33">
        <v>20.422352571401952</v>
      </c>
      <c r="Z587" s="33">
        <v>21.899368476090828</v>
      </c>
      <c r="AA587" s="33">
        <v>22.884670860357765</v>
      </c>
      <c r="AB587" s="33">
        <v>22.165826491429321</v>
      </c>
      <c r="AC587" s="33">
        <v>20.84385760034673</v>
      </c>
      <c r="AD587" s="33">
        <v>24.520329575354832</v>
      </c>
      <c r="AE587" s="33">
        <v>31.324155051248948</v>
      </c>
      <c r="AF587" s="33">
        <v>27.612511412015973</v>
      </c>
      <c r="AG587" s="33">
        <v>27.620959276069108</v>
      </c>
      <c r="AH587" s="33">
        <v>27.885672901856118</v>
      </c>
    </row>
    <row r="588" spans="1:34" ht="14.5" x14ac:dyDescent="0.35">
      <c r="A588" s="8" t="str">
        <f t="shared" si="11"/>
        <v>ImportquoteKroatien</v>
      </c>
      <c r="B588" s="8">
        <v>588</v>
      </c>
      <c r="C588" s="32" t="s">
        <v>249</v>
      </c>
      <c r="D588" s="32" t="s">
        <v>27</v>
      </c>
      <c r="E588" s="32" t="s">
        <v>183</v>
      </c>
      <c r="F588" s="32" t="s">
        <v>344</v>
      </c>
      <c r="G588" s="32" t="s">
        <v>32</v>
      </c>
      <c r="H588" s="32" t="s">
        <v>375</v>
      </c>
      <c r="I588" s="33">
        <v>30.523132001053359</v>
      </c>
      <c r="J588" s="33">
        <v>33.439599502385875</v>
      </c>
      <c r="K588" s="33">
        <v>36.103570087478964</v>
      </c>
      <c r="L588" s="33">
        <v>36.844956877852056</v>
      </c>
      <c r="M588" s="33">
        <v>36.156784263143592</v>
      </c>
      <c r="N588" s="33">
        <v>37.191184417187472</v>
      </c>
      <c r="O588" s="33">
        <v>38.428309099472926</v>
      </c>
      <c r="P588" s="33">
        <v>38.799130616735624</v>
      </c>
      <c r="Q588" s="33">
        <v>38.570254630034562</v>
      </c>
      <c r="R588" s="33">
        <v>30.740082552383125</v>
      </c>
      <c r="S588" s="33">
        <v>30.473378522494539</v>
      </c>
      <c r="T588" s="33">
        <v>33.109815912483398</v>
      </c>
      <c r="U588" s="33">
        <v>33.453197269875218</v>
      </c>
      <c r="V588" s="33">
        <v>34.889042334012608</v>
      </c>
      <c r="W588" s="33">
        <v>36.412223281561801</v>
      </c>
      <c r="X588" s="33">
        <v>38.122168254824878</v>
      </c>
      <c r="Y588" s="33">
        <v>38.144086553599259</v>
      </c>
      <c r="Z588" s="33">
        <v>40.203849062825682</v>
      </c>
      <c r="AA588" s="33">
        <v>41.32594791818552</v>
      </c>
      <c r="AB588" s="33">
        <v>41.774498907079618</v>
      </c>
      <c r="AC588" s="33">
        <v>41.267671509650555</v>
      </c>
      <c r="AD588" s="33">
        <v>44.79508878197386</v>
      </c>
      <c r="AE588" s="33">
        <v>56.867679797240534</v>
      </c>
      <c r="AF588" s="33">
        <v>46.974456049245809</v>
      </c>
      <c r="AG588" s="33">
        <v>46.043022398070327</v>
      </c>
      <c r="AH588" s="33">
        <v>46.091667077617728</v>
      </c>
    </row>
    <row r="589" spans="1:34" ht="14.5" x14ac:dyDescent="0.35">
      <c r="A589" s="8" t="str">
        <f t="shared" si="11"/>
        <v>ImportquoteLettland</v>
      </c>
      <c r="B589" s="8">
        <v>589</v>
      </c>
      <c r="C589" s="32" t="s">
        <v>249</v>
      </c>
      <c r="D589" s="32" t="s">
        <v>19</v>
      </c>
      <c r="E589" s="32" t="s">
        <v>183</v>
      </c>
      <c r="F589" s="32" t="s">
        <v>344</v>
      </c>
      <c r="G589" s="32" t="s">
        <v>32</v>
      </c>
      <c r="H589" s="32" t="s">
        <v>375</v>
      </c>
      <c r="I589" s="33">
        <v>35.851404235994124</v>
      </c>
      <c r="J589" s="33">
        <v>40.044180767819498</v>
      </c>
      <c r="K589" s="33">
        <v>39.06934294006512</v>
      </c>
      <c r="L589" s="33">
        <v>40.418881674307691</v>
      </c>
      <c r="M589" s="33">
        <v>45.791654191712539</v>
      </c>
      <c r="N589" s="33">
        <v>47.90372749617535</v>
      </c>
      <c r="O589" s="33">
        <v>51.029651806397581</v>
      </c>
      <c r="P589" s="33">
        <v>48.259253685701765</v>
      </c>
      <c r="Q589" s="33">
        <v>42.562827015983736</v>
      </c>
      <c r="R589" s="33">
        <v>35.081024060409462</v>
      </c>
      <c r="S589" s="33">
        <v>45.98915425609313</v>
      </c>
      <c r="T589" s="33">
        <v>55.882856932202138</v>
      </c>
      <c r="U589" s="33">
        <v>57.141874527965065</v>
      </c>
      <c r="V589" s="33">
        <v>55.414520502268275</v>
      </c>
      <c r="W589" s="33">
        <v>55.06082333719916</v>
      </c>
      <c r="X589" s="33">
        <v>52.422398872218231</v>
      </c>
      <c r="Y589" s="33">
        <v>49.490763586600927</v>
      </c>
      <c r="Z589" s="33">
        <v>52.15211142128998</v>
      </c>
      <c r="AA589" s="33">
        <v>51.755874754232423</v>
      </c>
      <c r="AB589" s="33">
        <v>50.37305951322201</v>
      </c>
      <c r="AC589" s="33">
        <v>49.796177015462909</v>
      </c>
      <c r="AD589" s="33">
        <v>56.884673661193915</v>
      </c>
      <c r="AE589" s="33">
        <v>63.887421748838371</v>
      </c>
      <c r="AF589" s="33">
        <v>55.589278947517187</v>
      </c>
      <c r="AG589" s="33">
        <v>53.745486546940249</v>
      </c>
      <c r="AH589" s="33">
        <v>53.857658592349281</v>
      </c>
    </row>
    <row r="590" spans="1:34" ht="14.5" x14ac:dyDescent="0.35">
      <c r="A590" s="8" t="str">
        <f t="shared" si="11"/>
        <v>ImportquoteLitauen</v>
      </c>
      <c r="B590" s="8">
        <v>590</v>
      </c>
      <c r="C590" s="32" t="s">
        <v>249</v>
      </c>
      <c r="D590" s="32" t="s">
        <v>20</v>
      </c>
      <c r="E590" s="32" t="s">
        <v>183</v>
      </c>
      <c r="F590" s="32" t="s">
        <v>344</v>
      </c>
      <c r="G590" s="32" t="s">
        <v>32</v>
      </c>
      <c r="H590" s="32" t="s">
        <v>375</v>
      </c>
      <c r="I590" s="33">
        <v>38.669154707398711</v>
      </c>
      <c r="J590" s="33">
        <v>43.425254819767339</v>
      </c>
      <c r="K590" s="33">
        <v>46.168090340837097</v>
      </c>
      <c r="L590" s="33">
        <v>45.03058214175892</v>
      </c>
      <c r="M590" s="33">
        <v>48.424614489539969</v>
      </c>
      <c r="N590" s="33">
        <v>54.383238830271999</v>
      </c>
      <c r="O590" s="33">
        <v>58.802184649168574</v>
      </c>
      <c r="P590" s="33">
        <v>56.146277198959581</v>
      </c>
      <c r="Q590" s="33">
        <v>60.451799399082738</v>
      </c>
      <c r="R590" s="33">
        <v>45.260049351210412</v>
      </c>
      <c r="S590" s="33">
        <v>57.729357708169026</v>
      </c>
      <c r="T590" s="33">
        <v>66.731923733849513</v>
      </c>
      <c r="U590" s="33">
        <v>67.420569072401932</v>
      </c>
      <c r="V590" s="33">
        <v>65.975666347218024</v>
      </c>
      <c r="W590" s="33">
        <v>59.03481859998999</v>
      </c>
      <c r="X590" s="33">
        <v>58.333382424214832</v>
      </c>
      <c r="Y590" s="33">
        <v>54.928405502102606</v>
      </c>
      <c r="Z590" s="33">
        <v>58.697662756674553</v>
      </c>
      <c r="AA590" s="33">
        <v>60.195916839264562</v>
      </c>
      <c r="AB590" s="33">
        <v>57.809549837047868</v>
      </c>
      <c r="AC590" s="33">
        <v>52.012274335078359</v>
      </c>
      <c r="AD590" s="33">
        <v>61.163041751928304</v>
      </c>
      <c r="AE590" s="33">
        <v>71.91401482453908</v>
      </c>
      <c r="AF590" s="33">
        <v>56.659959164111683</v>
      </c>
      <c r="AG590" s="33">
        <v>55.377410891243549</v>
      </c>
      <c r="AH590" s="33">
        <v>58.695047825357058</v>
      </c>
    </row>
    <row r="591" spans="1:34" ht="14.5" x14ac:dyDescent="0.35">
      <c r="A591" s="8" t="str">
        <f t="shared" si="11"/>
        <v>ImportquoteLuxemburg</v>
      </c>
      <c r="B591" s="8">
        <v>591</v>
      </c>
      <c r="C591" s="32" t="s">
        <v>249</v>
      </c>
      <c r="D591" s="32" t="s">
        <v>10</v>
      </c>
      <c r="E591" s="32" t="s">
        <v>183</v>
      </c>
      <c r="F591" s="32" t="s">
        <v>344</v>
      </c>
      <c r="G591" s="32" t="s">
        <v>32</v>
      </c>
      <c r="H591" s="32" t="s">
        <v>375</v>
      </c>
      <c r="I591" s="33">
        <v>49.257005233178589</v>
      </c>
      <c r="J591" s="33">
        <v>50.830049887164478</v>
      </c>
      <c r="K591" s="33">
        <v>47.070399570750418</v>
      </c>
      <c r="L591" s="33">
        <v>44.816944487974169</v>
      </c>
      <c r="M591" s="33">
        <v>47.629054761383628</v>
      </c>
      <c r="N591" s="33">
        <v>48.101960999293617</v>
      </c>
      <c r="O591" s="33">
        <v>45.96660429172745</v>
      </c>
      <c r="P591" s="33">
        <v>42.560232081802454</v>
      </c>
      <c r="Q591" s="33">
        <v>44.836134163934815</v>
      </c>
      <c r="R591" s="33">
        <v>34.755346505597586</v>
      </c>
      <c r="S591" s="33">
        <v>39.779193410234058</v>
      </c>
      <c r="T591" s="33">
        <v>44.493267336695439</v>
      </c>
      <c r="U591" s="33">
        <v>42.780353624105452</v>
      </c>
      <c r="V591" s="33">
        <v>39.907574149359739</v>
      </c>
      <c r="W591" s="33">
        <v>37.339480824199882</v>
      </c>
      <c r="X591" s="33">
        <v>37.50509306032437</v>
      </c>
      <c r="Y591" s="33">
        <v>34.833877057155675</v>
      </c>
      <c r="Z591" s="33">
        <v>36.868763621997921</v>
      </c>
      <c r="AA591" s="33">
        <v>36.524278639999622</v>
      </c>
      <c r="AB591" s="33">
        <v>35.331586459598221</v>
      </c>
      <c r="AC591" s="33">
        <v>30.072529297890544</v>
      </c>
      <c r="AD591" s="33">
        <v>33.766099518441322</v>
      </c>
      <c r="AE591" s="33">
        <v>34.273368674947442</v>
      </c>
      <c r="AF591" s="33">
        <v>32.177114973581929</v>
      </c>
      <c r="AG591" s="33">
        <v>32.349656082103664</v>
      </c>
      <c r="AH591" s="33">
        <v>32.676280127670815</v>
      </c>
    </row>
    <row r="592" spans="1:34" ht="14.5" x14ac:dyDescent="0.35">
      <c r="A592" s="8" t="str">
        <f t="shared" si="11"/>
        <v>ImportquoteMalta</v>
      </c>
      <c r="B592" s="8">
        <v>592</v>
      </c>
      <c r="C592" s="32" t="s">
        <v>249</v>
      </c>
      <c r="D592" s="32" t="s">
        <v>16</v>
      </c>
      <c r="E592" s="32" t="s">
        <v>183</v>
      </c>
      <c r="F592" s="32" t="s">
        <v>344</v>
      </c>
      <c r="G592" s="32" t="s">
        <v>32</v>
      </c>
      <c r="H592" s="32" t="s">
        <v>375</v>
      </c>
      <c r="I592" s="33">
        <v>79.167588320082686</v>
      </c>
      <c r="J592" s="33">
        <v>62.468448420121156</v>
      </c>
      <c r="K592" s="33">
        <v>59.331685256745594</v>
      </c>
      <c r="L592" s="33">
        <v>58.930977076668867</v>
      </c>
      <c r="M592" s="33">
        <v>59.690128339327387</v>
      </c>
      <c r="N592" s="33">
        <v>58.975805747226836</v>
      </c>
      <c r="O592" s="33">
        <v>66.761613918193603</v>
      </c>
      <c r="P592" s="33">
        <v>63.855288517999128</v>
      </c>
      <c r="Q592" s="33">
        <v>61.498673868276285</v>
      </c>
      <c r="R592" s="33">
        <v>51.193519116115304</v>
      </c>
      <c r="S592" s="33">
        <v>56.9789313066698</v>
      </c>
      <c r="T592" s="33">
        <v>59.994079080380089</v>
      </c>
      <c r="U592" s="33">
        <v>60.338979368480516</v>
      </c>
      <c r="V592" s="33">
        <v>51.376890494502383</v>
      </c>
      <c r="W592" s="33">
        <v>44.647530024796886</v>
      </c>
      <c r="X592" s="33">
        <v>46.339545710538772</v>
      </c>
      <c r="Y592" s="33">
        <v>42.981065597331593</v>
      </c>
      <c r="Z592" s="33">
        <v>38.462795100782465</v>
      </c>
      <c r="AA592" s="33">
        <v>37.470887042491505</v>
      </c>
      <c r="AB592" s="33">
        <v>34.266790147568074</v>
      </c>
      <c r="AC592" s="33">
        <v>31.80522325189553</v>
      </c>
      <c r="AD592" s="33">
        <v>32.466706162841952</v>
      </c>
      <c r="AE592" s="33">
        <v>40.998764267998723</v>
      </c>
      <c r="AF592" s="33">
        <v>34.266223030811439</v>
      </c>
      <c r="AG592" s="33">
        <v>34.277314246044476</v>
      </c>
      <c r="AH592" s="33">
        <v>34.185452756606963</v>
      </c>
    </row>
    <row r="593" spans="1:34" ht="14.5" x14ac:dyDescent="0.35">
      <c r="A593" s="8" t="str">
        <f t="shared" si="11"/>
        <v>ImportquoteNiederlande</v>
      </c>
      <c r="B593" s="8">
        <v>593</v>
      </c>
      <c r="C593" s="32" t="s">
        <v>249</v>
      </c>
      <c r="D593" s="32" t="s">
        <v>1</v>
      </c>
      <c r="E593" s="32" t="s">
        <v>183</v>
      </c>
      <c r="F593" s="32" t="s">
        <v>344</v>
      </c>
      <c r="G593" s="32" t="s">
        <v>32</v>
      </c>
      <c r="H593" s="32" t="s">
        <v>375</v>
      </c>
      <c r="I593" s="33">
        <v>45.126071056421694</v>
      </c>
      <c r="J593" s="33">
        <v>42.189046673348813</v>
      </c>
      <c r="K593" s="33">
        <v>38.587452133847634</v>
      </c>
      <c r="L593" s="33">
        <v>37.953238041379848</v>
      </c>
      <c r="M593" s="33">
        <v>40.435605702776954</v>
      </c>
      <c r="N593" s="33">
        <v>42.457109767409776</v>
      </c>
      <c r="O593" s="33">
        <v>45.202772750134287</v>
      </c>
      <c r="P593" s="33">
        <v>45.774666085243155</v>
      </c>
      <c r="Q593" s="33">
        <v>46.662845064416139</v>
      </c>
      <c r="R593" s="33">
        <v>39.20351064749169</v>
      </c>
      <c r="S593" s="33">
        <v>45.773459097259483</v>
      </c>
      <c r="T593" s="33">
        <v>50.287456620112877</v>
      </c>
      <c r="U593" s="33">
        <v>52.818829770615928</v>
      </c>
      <c r="V593" s="33">
        <v>51.933416406369467</v>
      </c>
      <c r="W593" s="33">
        <v>51.384537494788255</v>
      </c>
      <c r="X593" s="33">
        <v>51.14810263069414</v>
      </c>
      <c r="Y593" s="33">
        <v>50.145058072640566</v>
      </c>
      <c r="Z593" s="33">
        <v>52.676028861498949</v>
      </c>
      <c r="AA593" s="33">
        <v>53.400121707470539</v>
      </c>
      <c r="AB593" s="33">
        <v>52.909458769701935</v>
      </c>
      <c r="AC593" s="33">
        <v>49.901196439556578</v>
      </c>
      <c r="AD593" s="33">
        <v>56.092613374654107</v>
      </c>
      <c r="AE593" s="33">
        <v>64.820056147364397</v>
      </c>
      <c r="AF593" s="33">
        <v>57.630692043831409</v>
      </c>
      <c r="AG593" s="33">
        <v>56.056702909414668</v>
      </c>
      <c r="AH593" s="33">
        <v>55.810081973900303</v>
      </c>
    </row>
    <row r="594" spans="1:34" ht="14.5" x14ac:dyDescent="0.35">
      <c r="A594" s="8" t="str">
        <f t="shared" si="11"/>
        <v>ImportquoteÖsterreich</v>
      </c>
      <c r="B594" s="8">
        <v>594</v>
      </c>
      <c r="C594" s="32" t="s">
        <v>249</v>
      </c>
      <c r="D594" s="32" t="s">
        <v>56</v>
      </c>
      <c r="E594" s="32" t="s">
        <v>183</v>
      </c>
      <c r="F594" s="32" t="s">
        <v>344</v>
      </c>
      <c r="G594" s="32" t="s">
        <v>32</v>
      </c>
      <c r="H594" s="32" t="s">
        <v>375</v>
      </c>
      <c r="I594" s="33">
        <v>33.262892280899685</v>
      </c>
      <c r="J594" s="33">
        <v>33.573593210024619</v>
      </c>
      <c r="K594" s="33">
        <v>32.200999227292456</v>
      </c>
      <c r="L594" s="33">
        <v>32.176527036497923</v>
      </c>
      <c r="M594" s="33">
        <v>34.138428039313666</v>
      </c>
      <c r="N594" s="33">
        <v>35.199724490799959</v>
      </c>
      <c r="O594" s="33">
        <v>36.873437642934086</v>
      </c>
      <c r="P594" s="33">
        <v>37.887970194874256</v>
      </c>
      <c r="Q594" s="33">
        <v>38.402393230708263</v>
      </c>
      <c r="R594" s="33">
        <v>32.233026898668257</v>
      </c>
      <c r="S594" s="33">
        <v>37.777892682781761</v>
      </c>
      <c r="T594" s="33">
        <v>40.751049483649851</v>
      </c>
      <c r="U594" s="33">
        <v>40.303904246939453</v>
      </c>
      <c r="V594" s="33">
        <v>38.571585581435841</v>
      </c>
      <c r="W594" s="33">
        <v>37.579788567238218</v>
      </c>
      <c r="X594" s="33">
        <v>36.847734273063054</v>
      </c>
      <c r="Y594" s="33">
        <v>36.032583163687612</v>
      </c>
      <c r="Z594" s="33">
        <v>37.608535152109624</v>
      </c>
      <c r="AA594" s="33">
        <v>38.430847025533247</v>
      </c>
      <c r="AB594" s="33">
        <v>37.3512642163913</v>
      </c>
      <c r="AC594" s="33">
        <v>35.384134727092047</v>
      </c>
      <c r="AD594" s="33">
        <v>41.200602899901149</v>
      </c>
      <c r="AE594" s="33">
        <v>45.860762188250192</v>
      </c>
      <c r="AF594" s="33">
        <v>42.244373475536804</v>
      </c>
      <c r="AG594" s="33">
        <v>41.631406320343714</v>
      </c>
      <c r="AH594" s="33">
        <v>41.419510876524065</v>
      </c>
    </row>
    <row r="595" spans="1:34" ht="14.5" x14ac:dyDescent="0.35">
      <c r="A595" s="8" t="str">
        <f t="shared" si="11"/>
        <v>ImportquotePolen</v>
      </c>
      <c r="B595" s="8">
        <v>595</v>
      </c>
      <c r="C595" s="32" t="s">
        <v>249</v>
      </c>
      <c r="D595" s="32" t="s">
        <v>21</v>
      </c>
      <c r="E595" s="32" t="s">
        <v>183</v>
      </c>
      <c r="F595" s="32" t="s">
        <v>344</v>
      </c>
      <c r="G595" s="32" t="s">
        <v>32</v>
      </c>
      <c r="H595" s="32" t="s">
        <v>375</v>
      </c>
      <c r="I595" s="33">
        <v>28.327551657550575</v>
      </c>
      <c r="J595" s="33">
        <v>26.144517741692979</v>
      </c>
      <c r="K595" s="33">
        <v>27.395258424372877</v>
      </c>
      <c r="L595" s="33">
        <v>30.879326274155023</v>
      </c>
      <c r="M595" s="33">
        <v>32.117422184273856</v>
      </c>
      <c r="N595" s="33">
        <v>30.98858234585029</v>
      </c>
      <c r="O595" s="33">
        <v>34.660778245043439</v>
      </c>
      <c r="P595" s="33">
        <v>36.971026120270878</v>
      </c>
      <c r="Q595" s="33">
        <v>37.635268427800519</v>
      </c>
      <c r="R595" s="33">
        <v>32.795471857607652</v>
      </c>
      <c r="S595" s="33">
        <v>36.295212221555381</v>
      </c>
      <c r="T595" s="33">
        <v>38.744153825017627</v>
      </c>
      <c r="U595" s="33">
        <v>38.623847259630601</v>
      </c>
      <c r="V595" s="33">
        <v>38.451864583534501</v>
      </c>
      <c r="W595" s="33">
        <v>39.559983416027649</v>
      </c>
      <c r="X595" s="33">
        <v>38.652108134164756</v>
      </c>
      <c r="Y595" s="33">
        <v>40.14935444392804</v>
      </c>
      <c r="Z595" s="33">
        <v>42.09223326817974</v>
      </c>
      <c r="AA595" s="33">
        <v>43.381823800268258</v>
      </c>
      <c r="AB595" s="33">
        <v>42.191986776395147</v>
      </c>
      <c r="AC595" s="33">
        <v>40.639356279876701</v>
      </c>
      <c r="AD595" s="33">
        <v>47.101428155562473</v>
      </c>
      <c r="AE595" s="33">
        <v>52.932773935840359</v>
      </c>
      <c r="AF595" s="33">
        <v>44.852531562945977</v>
      </c>
      <c r="AG595" s="33">
        <v>43.274199144096535</v>
      </c>
      <c r="AH595" s="33">
        <v>43.219739936762153</v>
      </c>
    </row>
    <row r="596" spans="1:34" ht="14.5" x14ac:dyDescent="0.35">
      <c r="A596" s="8" t="str">
        <f t="shared" si="11"/>
        <v>ImportquotePortugal</v>
      </c>
      <c r="B596" s="8">
        <v>596</v>
      </c>
      <c r="C596" s="32" t="s">
        <v>249</v>
      </c>
      <c r="D596" s="32" t="s">
        <v>7</v>
      </c>
      <c r="E596" s="32" t="s">
        <v>183</v>
      </c>
      <c r="F596" s="32" t="s">
        <v>344</v>
      </c>
      <c r="G596" s="32" t="s">
        <v>32</v>
      </c>
      <c r="H596" s="32" t="s">
        <v>375</v>
      </c>
      <c r="I596" s="33">
        <v>33.920624228572315</v>
      </c>
      <c r="J596" s="33">
        <v>32.67125759528632</v>
      </c>
      <c r="K596" s="33">
        <v>30.384842828311736</v>
      </c>
      <c r="L596" s="33">
        <v>29.199297039253658</v>
      </c>
      <c r="M596" s="33">
        <v>30.907516926286249</v>
      </c>
      <c r="N596" s="33">
        <v>31.122270387070046</v>
      </c>
      <c r="O596" s="33">
        <v>32.931032927243692</v>
      </c>
      <c r="P596" s="33">
        <v>33.221831808592725</v>
      </c>
      <c r="Q596" s="33">
        <v>35.017152160658569</v>
      </c>
      <c r="R596" s="33">
        <v>28.507653788357302</v>
      </c>
      <c r="S596" s="33">
        <v>31.629612473192033</v>
      </c>
      <c r="T596" s="33">
        <v>32.439200845901276</v>
      </c>
      <c r="U596" s="33">
        <v>32.071189026926433</v>
      </c>
      <c r="V596" s="33">
        <v>32.214651336160053</v>
      </c>
      <c r="W596" s="33">
        <v>33.119257201666308</v>
      </c>
      <c r="X596" s="33">
        <v>32.843330373061079</v>
      </c>
      <c r="Y596" s="33">
        <v>31.889465268341755</v>
      </c>
      <c r="Z596" s="33">
        <v>34.210593465994918</v>
      </c>
      <c r="AA596" s="33">
        <v>35.234650248240484</v>
      </c>
      <c r="AB596" s="33">
        <v>34.859960088555269</v>
      </c>
      <c r="AC596" s="33">
        <v>32.496637474073523</v>
      </c>
      <c r="AD596" s="33">
        <v>36.400941990213518</v>
      </c>
      <c r="AE596" s="33">
        <v>42.574011474749604</v>
      </c>
      <c r="AF596" s="33">
        <v>38.435035165072811</v>
      </c>
      <c r="AG596" s="33">
        <v>38.367789806628167</v>
      </c>
      <c r="AH596" s="33">
        <v>38.405291957516354</v>
      </c>
    </row>
    <row r="597" spans="1:34" ht="14.5" x14ac:dyDescent="0.35">
      <c r="A597" s="8" t="str">
        <f t="shared" si="11"/>
        <v>ImportquoteRumänien</v>
      </c>
      <c r="B597" s="8">
        <v>597</v>
      </c>
      <c r="C597" s="32" t="s">
        <v>249</v>
      </c>
      <c r="D597" s="32" t="s">
        <v>100</v>
      </c>
      <c r="E597" s="32" t="s">
        <v>183</v>
      </c>
      <c r="F597" s="32" t="s">
        <v>344</v>
      </c>
      <c r="G597" s="32" t="s">
        <v>32</v>
      </c>
      <c r="H597" s="32" t="s">
        <v>375</v>
      </c>
      <c r="I597" s="33">
        <v>21.497316191775894</v>
      </c>
      <c r="J597" s="33">
        <v>24.455072258304607</v>
      </c>
      <c r="K597" s="33">
        <v>24.586518044529143</v>
      </c>
      <c r="L597" s="33">
        <v>26.82516420754817</v>
      </c>
      <c r="M597" s="33">
        <v>29.701419643226686</v>
      </c>
      <c r="N597" s="33">
        <v>29.226875694234067</v>
      </c>
      <c r="O597" s="33">
        <v>31.155640362291631</v>
      </c>
      <c r="P597" s="33">
        <v>33.656658473847877</v>
      </c>
      <c r="Q597" s="33">
        <v>33.422175894627763</v>
      </c>
      <c r="R597" s="33">
        <v>26.445316025240174</v>
      </c>
      <c r="S597" s="33">
        <v>33.220117539665154</v>
      </c>
      <c r="T597" s="33">
        <v>35.796903289893535</v>
      </c>
      <c r="U597" s="33">
        <v>35.406027153413554</v>
      </c>
      <c r="V597" s="33">
        <v>34.963324499122642</v>
      </c>
      <c r="W597" s="33">
        <v>35.558019579914117</v>
      </c>
      <c r="X597" s="33">
        <v>35.710814269128001</v>
      </c>
      <c r="Y597" s="33">
        <v>36.908759932486852</v>
      </c>
      <c r="Z597" s="33">
        <v>37.550550055418633</v>
      </c>
      <c r="AA597" s="33">
        <v>37.440876046300474</v>
      </c>
      <c r="AB597" s="33">
        <v>36.090774943303579</v>
      </c>
      <c r="AC597" s="33">
        <v>34.688284199073237</v>
      </c>
      <c r="AD597" s="33">
        <v>38.616953602805111</v>
      </c>
      <c r="AE597" s="33">
        <v>41.348272081945545</v>
      </c>
      <c r="AF597" s="33">
        <v>38.176430812289233</v>
      </c>
      <c r="AG597" s="33">
        <v>37.274346283990837</v>
      </c>
      <c r="AH597" s="33">
        <v>37.617035654626001</v>
      </c>
    </row>
    <row r="598" spans="1:34" ht="14.5" x14ac:dyDescent="0.35">
      <c r="A598" s="8" t="str">
        <f t="shared" si="11"/>
        <v>ImportquoteSchweden</v>
      </c>
      <c r="B598" s="8">
        <v>598</v>
      </c>
      <c r="C598" s="32" t="s">
        <v>249</v>
      </c>
      <c r="D598" s="32" t="s">
        <v>13</v>
      </c>
      <c r="E598" s="32" t="s">
        <v>183</v>
      </c>
      <c r="F598" s="32" t="s">
        <v>344</v>
      </c>
      <c r="G598" s="32" t="s">
        <v>32</v>
      </c>
      <c r="H598" s="32" t="s">
        <v>375</v>
      </c>
      <c r="I598" s="33">
        <v>27.717484123307436</v>
      </c>
      <c r="J598" s="33">
        <v>26.407249332961708</v>
      </c>
      <c r="K598" s="33">
        <v>25.323310815575333</v>
      </c>
      <c r="L598" s="33">
        <v>24.898018829940934</v>
      </c>
      <c r="M598" s="33">
        <v>25.888354003025338</v>
      </c>
      <c r="N598" s="33">
        <v>28.154255403372659</v>
      </c>
      <c r="O598" s="33">
        <v>30.095693169970033</v>
      </c>
      <c r="P598" s="33">
        <v>30.432729489325379</v>
      </c>
      <c r="Q598" s="33">
        <v>31.546464900640974</v>
      </c>
      <c r="R598" s="33">
        <v>26.41689454701709</v>
      </c>
      <c r="S598" s="33">
        <v>28.560173751243006</v>
      </c>
      <c r="T598" s="33">
        <v>29.570616016854849</v>
      </c>
      <c r="U598" s="33">
        <v>28.878603512055189</v>
      </c>
      <c r="V598" s="33">
        <v>26.765677934550901</v>
      </c>
      <c r="W598" s="33">
        <v>27.188949228259425</v>
      </c>
      <c r="X598" s="33">
        <v>27.079938686699311</v>
      </c>
      <c r="Y598" s="33">
        <v>27.075331382374674</v>
      </c>
      <c r="Z598" s="33">
        <v>27.952658387807826</v>
      </c>
      <c r="AA598" s="33">
        <v>30.109566048759756</v>
      </c>
      <c r="AB598" s="33">
        <v>29.536851102521773</v>
      </c>
      <c r="AC598" s="33">
        <v>26.835894727510855</v>
      </c>
      <c r="AD598" s="33">
        <v>28.808029073435868</v>
      </c>
      <c r="AE598" s="33">
        <v>33.385750643367977</v>
      </c>
      <c r="AF598" s="33">
        <v>32.62705929988028</v>
      </c>
      <c r="AG598" s="33">
        <v>32.947126486335016</v>
      </c>
      <c r="AH598" s="33">
        <v>33.409185716669448</v>
      </c>
    </row>
    <row r="599" spans="1:34" ht="14.5" x14ac:dyDescent="0.35">
      <c r="A599" s="8" t="str">
        <f t="shared" si="11"/>
        <v>ImportquoteSlowakei</v>
      </c>
      <c r="B599" s="8">
        <v>599</v>
      </c>
      <c r="C599" s="32" t="s">
        <v>249</v>
      </c>
      <c r="D599" s="32" t="s">
        <v>23</v>
      </c>
      <c r="E599" s="32" t="s">
        <v>183</v>
      </c>
      <c r="F599" s="32" t="s">
        <v>344</v>
      </c>
      <c r="G599" s="32" t="s">
        <v>32</v>
      </c>
      <c r="H599" s="32" t="s">
        <v>375</v>
      </c>
      <c r="I599" s="33">
        <v>47.321241139661709</v>
      </c>
      <c r="J599" s="33">
        <v>55.51531171318873</v>
      </c>
      <c r="K599" s="33">
        <v>54.428697794667571</v>
      </c>
      <c r="L599" s="33">
        <v>54.223731784814291</v>
      </c>
      <c r="M599" s="33">
        <v>63.144281698731511</v>
      </c>
      <c r="N599" s="33">
        <v>67.509656527101725</v>
      </c>
      <c r="O599" s="33">
        <v>75.573220472786289</v>
      </c>
      <c r="P599" s="33">
        <v>74.689248890206301</v>
      </c>
      <c r="Q599" s="33">
        <v>72.527954661329147</v>
      </c>
      <c r="R599" s="33">
        <v>59.567832375127736</v>
      </c>
      <c r="S599" s="33">
        <v>69.062022831382237</v>
      </c>
      <c r="T599" s="33">
        <v>76.152141297942904</v>
      </c>
      <c r="U599" s="33">
        <v>77.818798006226814</v>
      </c>
      <c r="V599" s="33">
        <v>79.174765883414238</v>
      </c>
      <c r="W599" s="33">
        <v>77.353004734495016</v>
      </c>
      <c r="X599" s="33">
        <v>79.53101423880608</v>
      </c>
      <c r="Y599" s="33">
        <v>80.671062152065105</v>
      </c>
      <c r="Z599" s="33">
        <v>82.705542347398548</v>
      </c>
      <c r="AA599" s="33">
        <v>83.456412093726044</v>
      </c>
      <c r="AB599" s="33">
        <v>81.097048915754272</v>
      </c>
      <c r="AC599" s="33">
        <v>74.582557914303834</v>
      </c>
      <c r="AD599" s="33">
        <v>82.964160641240341</v>
      </c>
      <c r="AE599" s="33">
        <v>94.027280719995048</v>
      </c>
      <c r="AF599" s="33">
        <v>84.094462588612799</v>
      </c>
      <c r="AG599" s="33">
        <v>87.158459314191134</v>
      </c>
      <c r="AH599" s="33">
        <v>88.728186776967263</v>
      </c>
    </row>
    <row r="600" spans="1:34" ht="14.5" x14ac:dyDescent="0.35">
      <c r="A600" s="8" t="str">
        <f t="shared" si="11"/>
        <v>ImportquoteSlowenien</v>
      </c>
      <c r="B600" s="8">
        <v>600</v>
      </c>
      <c r="C600" s="32" t="s">
        <v>249</v>
      </c>
      <c r="D600" s="32" t="s">
        <v>26</v>
      </c>
      <c r="E600" s="32" t="s">
        <v>183</v>
      </c>
      <c r="F600" s="32" t="s">
        <v>344</v>
      </c>
      <c r="G600" s="32" t="s">
        <v>32</v>
      </c>
      <c r="H600" s="32" t="s">
        <v>375</v>
      </c>
      <c r="I600" s="33">
        <v>46.260702864295247</v>
      </c>
      <c r="J600" s="33">
        <v>45.205085269930755</v>
      </c>
      <c r="K600" s="33">
        <v>43.423093834067878</v>
      </c>
      <c r="L600" s="33">
        <v>43.42961032904811</v>
      </c>
      <c r="M600" s="33">
        <v>48.487778983498877</v>
      </c>
      <c r="N600" s="33">
        <v>52.086408010356337</v>
      </c>
      <c r="O600" s="33">
        <v>56.213490167622361</v>
      </c>
      <c r="P600" s="33">
        <v>59.672498806790095</v>
      </c>
      <c r="Q600" s="33">
        <v>58.388243328402645</v>
      </c>
      <c r="R600" s="33">
        <v>46.08476695445281</v>
      </c>
      <c r="S600" s="33">
        <v>53.067725665364371</v>
      </c>
      <c r="T600" s="33">
        <v>58.637610679527029</v>
      </c>
      <c r="U600" s="33">
        <v>58.49077890077227</v>
      </c>
      <c r="V600" s="33">
        <v>58.688556338849182</v>
      </c>
      <c r="W600" s="33">
        <v>58.108735411243309</v>
      </c>
      <c r="X600" s="33">
        <v>58.072759019721701</v>
      </c>
      <c r="Y600" s="33">
        <v>57.759397001524619</v>
      </c>
      <c r="Z600" s="33">
        <v>62.20622282402735</v>
      </c>
      <c r="AA600" s="33">
        <v>64.380034592987442</v>
      </c>
      <c r="AB600" s="33">
        <v>63.194524920696452</v>
      </c>
      <c r="AC600" s="33">
        <v>58.006092900147351</v>
      </c>
      <c r="AD600" s="33">
        <v>65.748537264464574</v>
      </c>
      <c r="AE600" s="33">
        <v>78.547399351656892</v>
      </c>
      <c r="AF600" s="33">
        <v>67.666825714273884</v>
      </c>
      <c r="AG600" s="33">
        <v>68.288501766681378</v>
      </c>
      <c r="AH600" s="33">
        <v>68.951099709235024</v>
      </c>
    </row>
    <row r="601" spans="1:34" ht="14.5" x14ac:dyDescent="0.35">
      <c r="A601" s="8" t="str">
        <f t="shared" si="11"/>
        <v>ImportquoteSpanien</v>
      </c>
      <c r="B601" s="8">
        <v>601</v>
      </c>
      <c r="C601" s="32" t="s">
        <v>249</v>
      </c>
      <c r="D601" s="32" t="s">
        <v>8</v>
      </c>
      <c r="E601" s="32" t="s">
        <v>183</v>
      </c>
      <c r="F601" s="32" t="s">
        <v>344</v>
      </c>
      <c r="G601" s="32" t="s">
        <v>32</v>
      </c>
      <c r="H601" s="32" t="s">
        <v>375</v>
      </c>
      <c r="I601" s="33">
        <v>26.088097417461732</v>
      </c>
      <c r="J601" s="33">
        <v>24.675710028488158</v>
      </c>
      <c r="K601" s="33">
        <v>23.228808675048562</v>
      </c>
      <c r="L601" s="33">
        <v>22.757289976142577</v>
      </c>
      <c r="M601" s="33">
        <v>24.025030339629314</v>
      </c>
      <c r="N601" s="33">
        <v>24.591176860691192</v>
      </c>
      <c r="O601" s="33">
        <v>25.561976563597366</v>
      </c>
      <c r="P601" s="33">
        <v>26.5269785660957</v>
      </c>
      <c r="Q601" s="33">
        <v>25.357783083274978</v>
      </c>
      <c r="R601" s="33">
        <v>19.320448545481579</v>
      </c>
      <c r="S601" s="33">
        <v>22.371398021271379</v>
      </c>
      <c r="T601" s="33">
        <v>24.596738183223145</v>
      </c>
      <c r="U601" s="33">
        <v>24.712832071255665</v>
      </c>
      <c r="V601" s="33">
        <v>24.590933272719969</v>
      </c>
      <c r="W601" s="33">
        <v>25.493604543059906</v>
      </c>
      <c r="X601" s="33">
        <v>25.370098284747495</v>
      </c>
      <c r="Y601" s="33">
        <v>24.562732183557369</v>
      </c>
      <c r="Z601" s="33">
        <v>26.087835443168643</v>
      </c>
      <c r="AA601" s="33">
        <v>26.624048165109038</v>
      </c>
      <c r="AB601" s="33">
        <v>25.797322067292761</v>
      </c>
      <c r="AC601" s="33">
        <v>24.509253715337668</v>
      </c>
      <c r="AD601" s="33">
        <v>27.884380957056017</v>
      </c>
      <c r="AE601" s="33">
        <v>33.537189063687208</v>
      </c>
      <c r="AF601" s="33">
        <v>31.285434213446973</v>
      </c>
      <c r="AG601" s="33">
        <v>31.1741973236139</v>
      </c>
      <c r="AH601" s="33">
        <v>31.513468468724014</v>
      </c>
    </row>
    <row r="602" spans="1:34" ht="14.5" x14ac:dyDescent="0.35">
      <c r="A602" s="8" t="str">
        <f t="shared" si="11"/>
        <v>ImportquoteTschechische Republik</v>
      </c>
      <c r="B602" s="8">
        <v>602</v>
      </c>
      <c r="C602" s="32" t="s">
        <v>249</v>
      </c>
      <c r="D602" s="32" t="s">
        <v>22</v>
      </c>
      <c r="E602" s="32" t="s">
        <v>183</v>
      </c>
      <c r="F602" s="32" t="s">
        <v>344</v>
      </c>
      <c r="G602" s="32" t="s">
        <v>32</v>
      </c>
      <c r="H602" s="32" t="s">
        <v>375</v>
      </c>
      <c r="I602" s="33">
        <v>40.892504430746101</v>
      </c>
      <c r="J602" s="33">
        <v>41.846687502146516</v>
      </c>
      <c r="K602" s="33">
        <v>38.507176682963348</v>
      </c>
      <c r="L602" s="33">
        <v>40.438687614129954</v>
      </c>
      <c r="M602" s="33">
        <v>48.72941303190553</v>
      </c>
      <c r="N602" s="33">
        <v>51.627648957548686</v>
      </c>
      <c r="O602" s="33">
        <v>54.052485575857986</v>
      </c>
      <c r="P602" s="33">
        <v>55.700219345732471</v>
      </c>
      <c r="Q602" s="33">
        <v>53.013283772176642</v>
      </c>
      <c r="R602" s="33">
        <v>46.68741267623524</v>
      </c>
      <c r="S602" s="33">
        <v>53.93757753100131</v>
      </c>
      <c r="T602" s="33">
        <v>58.146967563700116</v>
      </c>
      <c r="U602" s="33">
        <v>61.148738829057677</v>
      </c>
      <c r="V602" s="33">
        <v>60.694153450982135</v>
      </c>
      <c r="W602" s="33">
        <v>64.887658247899523</v>
      </c>
      <c r="X602" s="33">
        <v>64.110969107162134</v>
      </c>
      <c r="Y602" s="33">
        <v>61.302008717479929</v>
      </c>
      <c r="Z602" s="33">
        <v>61.491749276918839</v>
      </c>
      <c r="AA602" s="33">
        <v>60.924963442756223</v>
      </c>
      <c r="AB602" s="33">
        <v>57.664504375923883</v>
      </c>
      <c r="AC602" s="33">
        <v>54.448582445146009</v>
      </c>
      <c r="AD602" s="33">
        <v>60.931214275311618</v>
      </c>
      <c r="AE602" s="33">
        <v>64.969780470393687</v>
      </c>
      <c r="AF602" s="33">
        <v>55.849882619606575</v>
      </c>
      <c r="AG602" s="33">
        <v>54.68626611543479</v>
      </c>
      <c r="AH602" s="33">
        <v>55.708207541212332</v>
      </c>
    </row>
    <row r="603" spans="1:34" ht="14.5" x14ac:dyDescent="0.35">
      <c r="A603" s="8" t="str">
        <f t="shared" si="11"/>
        <v>ImportquoteUngarn</v>
      </c>
      <c r="B603" s="8">
        <v>603</v>
      </c>
      <c r="C603" s="32" t="s">
        <v>249</v>
      </c>
      <c r="D603" s="32" t="s">
        <v>24</v>
      </c>
      <c r="E603" s="32" t="s">
        <v>183</v>
      </c>
      <c r="F603" s="32" t="s">
        <v>344</v>
      </c>
      <c r="G603" s="32" t="s">
        <v>32</v>
      </c>
      <c r="H603" s="32" t="s">
        <v>375</v>
      </c>
      <c r="I603" s="33">
        <v>60.114642372008056</v>
      </c>
      <c r="J603" s="33">
        <v>55.558999276818533</v>
      </c>
      <c r="K603" s="33">
        <v>49.808868022080169</v>
      </c>
      <c r="L603" s="33">
        <v>50.327927316405116</v>
      </c>
      <c r="M603" s="33">
        <v>54.878249404539083</v>
      </c>
      <c r="N603" s="33">
        <v>56.158118405466318</v>
      </c>
      <c r="O603" s="33">
        <v>64.535699089069695</v>
      </c>
      <c r="P603" s="33">
        <v>66.096951777983065</v>
      </c>
      <c r="Q603" s="33">
        <v>67.378870177997044</v>
      </c>
      <c r="R603" s="33">
        <v>57.848078252468639</v>
      </c>
      <c r="S603" s="33">
        <v>64.218338904396546</v>
      </c>
      <c r="T603" s="33">
        <v>67.806286771544094</v>
      </c>
      <c r="U603" s="33">
        <v>67.492553452544598</v>
      </c>
      <c r="V603" s="33">
        <v>65.969931151315492</v>
      </c>
      <c r="W603" s="33">
        <v>67.927788212886256</v>
      </c>
      <c r="X603" s="33">
        <v>66.158950143892426</v>
      </c>
      <c r="Y603" s="33">
        <v>64.451191976362622</v>
      </c>
      <c r="Z603" s="33">
        <v>66.02332013103107</v>
      </c>
      <c r="AA603" s="33">
        <v>66.770325345171642</v>
      </c>
      <c r="AB603" s="33">
        <v>65.675032069652545</v>
      </c>
      <c r="AC603" s="33">
        <v>65.275317663067526</v>
      </c>
      <c r="AD603" s="33">
        <v>68.037657381984602</v>
      </c>
      <c r="AE603" s="33">
        <v>82.90604760752916</v>
      </c>
      <c r="AF603" s="33">
        <v>64.331406868632612</v>
      </c>
      <c r="AG603" s="33">
        <v>64.836883762405279</v>
      </c>
      <c r="AH603" s="33">
        <v>64.112203560247295</v>
      </c>
    </row>
    <row r="604" spans="1:34" ht="14.5" x14ac:dyDescent="0.35">
      <c r="A604" s="8" t="str">
        <f t="shared" si="11"/>
        <v>ImportquoteVereinigtes Königreich Großbritannien und Nordirland</v>
      </c>
      <c r="B604" s="8">
        <v>604</v>
      </c>
      <c r="C604" s="32" t="s">
        <v>249</v>
      </c>
      <c r="D604" s="32" t="s">
        <v>57</v>
      </c>
      <c r="E604" s="32" t="s">
        <v>183</v>
      </c>
      <c r="F604" s="32" t="s">
        <v>344</v>
      </c>
      <c r="G604" s="32" t="s">
        <v>32</v>
      </c>
      <c r="H604" s="32" t="s">
        <v>375</v>
      </c>
      <c r="I604" s="33">
        <v>20.589471655949033</v>
      </c>
      <c r="J604" s="33">
        <v>20.880086856780718</v>
      </c>
      <c r="K604" s="33">
        <v>20.312072488979712</v>
      </c>
      <c r="L604" s="33">
        <v>19.484337768138143</v>
      </c>
      <c r="M604" s="33">
        <v>19.537708213714513</v>
      </c>
      <c r="N604" s="33">
        <v>20.485377138041144</v>
      </c>
      <c r="O604" s="33">
        <v>22.32816043592571</v>
      </c>
      <c r="P604" s="33">
        <v>20.483193258695774</v>
      </c>
      <c r="Q604" s="33">
        <v>21.876939681556191</v>
      </c>
      <c r="R604" s="33">
        <v>20.480794895512634</v>
      </c>
      <c r="S604" s="33">
        <v>22.709843465350335</v>
      </c>
      <c r="T604" s="33">
        <v>24.454859655652481</v>
      </c>
      <c r="U604" s="33">
        <v>23.984970375116045</v>
      </c>
      <c r="V604" s="33">
        <v>23.840925419428412</v>
      </c>
      <c r="W604" s="33">
        <v>22.566000726260103</v>
      </c>
      <c r="X604" s="33">
        <v>21.196577862379741</v>
      </c>
      <c r="Y604" s="33">
        <v>22.028479649369825</v>
      </c>
      <c r="Z604" s="33">
        <v>23.037268137106732</v>
      </c>
      <c r="AA604" s="33">
        <v>23.01226862480172</v>
      </c>
      <c r="AB604" s="33">
        <v>22.973060054365551</v>
      </c>
      <c r="AC604" s="33">
        <v>20.986434292889893</v>
      </c>
      <c r="AD604" s="33">
        <v>21.657131740035368</v>
      </c>
      <c r="AE604" s="33">
        <v>25.612871641482322</v>
      </c>
      <c r="AF604" s="33">
        <v>22.055278114855263</v>
      </c>
      <c r="AG604" s="33">
        <v>21.419578850474259</v>
      </c>
      <c r="AH604" s="33">
        <v>21.436252193044535</v>
      </c>
    </row>
    <row r="605" spans="1:34" ht="14.5" x14ac:dyDescent="0.35">
      <c r="A605" s="8" t="str">
        <f t="shared" si="11"/>
        <v>ImportquoteZypern</v>
      </c>
      <c r="B605" s="8">
        <v>605</v>
      </c>
      <c r="C605" s="32" t="s">
        <v>249</v>
      </c>
      <c r="D605" s="32" t="s">
        <v>30</v>
      </c>
      <c r="E605" s="32" t="s">
        <v>183</v>
      </c>
      <c r="F605" s="32" t="s">
        <v>344</v>
      </c>
      <c r="G605" s="32" t="s">
        <v>32</v>
      </c>
      <c r="H605" s="32" t="s">
        <v>375</v>
      </c>
      <c r="I605" s="33">
        <v>46.077496765260662</v>
      </c>
      <c r="J605" s="33">
        <v>43.261314168059279</v>
      </c>
      <c r="K605" s="33">
        <v>41.156753938400804</v>
      </c>
      <c r="L605" s="33">
        <v>36.010109289405207</v>
      </c>
      <c r="M605" s="33">
        <v>37.433831875207176</v>
      </c>
      <c r="N605" s="33">
        <v>37.687749887128987</v>
      </c>
      <c r="O605" s="33">
        <v>38.004985292526243</v>
      </c>
      <c r="P605" s="33">
        <v>39.164916250024874</v>
      </c>
      <c r="Q605" s="33">
        <v>42.145591854212448</v>
      </c>
      <c r="R605" s="33">
        <v>34.67593085910999</v>
      </c>
      <c r="S605" s="33">
        <v>37.809726362241044</v>
      </c>
      <c r="T605" s="33">
        <v>36.684311877079757</v>
      </c>
      <c r="U605" s="33">
        <v>34.975996864896636</v>
      </c>
      <c r="V605" s="33">
        <v>32.736615420432528</v>
      </c>
      <c r="W605" s="33">
        <v>34.04260187155375</v>
      </c>
      <c r="X605" s="33">
        <v>34.093005241262475</v>
      </c>
      <c r="Y605" s="33">
        <v>35.567813306321405</v>
      </c>
      <c r="Z605" s="33">
        <v>38.107189485852025</v>
      </c>
      <c r="AA605" s="33">
        <v>37.947691129452686</v>
      </c>
      <c r="AB605" s="33">
        <v>33.269680634881738</v>
      </c>
      <c r="AC605" s="33">
        <v>32.509801204985656</v>
      </c>
      <c r="AD605" s="33">
        <v>32.460767429555069</v>
      </c>
      <c r="AE605" s="33">
        <v>37.997623933470138</v>
      </c>
      <c r="AF605" s="33">
        <v>37.623223580112224</v>
      </c>
      <c r="AG605" s="33">
        <v>37.658115907776221</v>
      </c>
      <c r="AH605" s="33">
        <v>37.758867225973347</v>
      </c>
    </row>
    <row r="606" spans="1:34" ht="14.5" x14ac:dyDescent="0.35">
      <c r="A606" s="8" t="str">
        <f t="shared" ref="A606:A669" si="12">C606&amp;D606</f>
        <v>InflationsrateBelgien</v>
      </c>
      <c r="B606" s="8">
        <v>606</v>
      </c>
      <c r="C606" s="32" t="s">
        <v>352</v>
      </c>
      <c r="D606" s="32" t="s">
        <v>9</v>
      </c>
      <c r="E606" s="32" t="s">
        <v>151</v>
      </c>
      <c r="F606" s="32" t="s">
        <v>351</v>
      </c>
      <c r="G606" s="32" t="s">
        <v>32</v>
      </c>
      <c r="H606" s="32" t="s">
        <v>375</v>
      </c>
      <c r="I606" s="33">
        <v>2.7</v>
      </c>
      <c r="J606" s="33">
        <v>2.4</v>
      </c>
      <c r="K606" s="33">
        <v>1.5</v>
      </c>
      <c r="L606" s="33">
        <v>1.5</v>
      </c>
      <c r="M606" s="33">
        <v>1.9</v>
      </c>
      <c r="N606" s="33">
        <v>2.5</v>
      </c>
      <c r="O606" s="33">
        <v>2.2999999999999998</v>
      </c>
      <c r="P606" s="33">
        <v>1.8</v>
      </c>
      <c r="Q606" s="33">
        <v>4.5</v>
      </c>
      <c r="R606" s="33">
        <v>0</v>
      </c>
      <c r="S606" s="33">
        <v>2.2999999999999998</v>
      </c>
      <c r="T606" s="33">
        <v>3.4</v>
      </c>
      <c r="U606" s="33">
        <v>2.6</v>
      </c>
      <c r="V606" s="33">
        <v>1.2</v>
      </c>
      <c r="W606" s="33">
        <v>0.5</v>
      </c>
      <c r="X606" s="33">
        <v>0.6</v>
      </c>
      <c r="Y606" s="33">
        <v>1.8</v>
      </c>
      <c r="Z606" s="33">
        <v>2.2000000000000002</v>
      </c>
      <c r="AA606" s="33">
        <v>2.2999999999999998</v>
      </c>
      <c r="AB606" s="33">
        <v>1.2</v>
      </c>
      <c r="AC606" s="33">
        <v>0.4</v>
      </c>
      <c r="AD606" s="33">
        <v>3.2</v>
      </c>
      <c r="AE606" s="33">
        <v>10.3</v>
      </c>
      <c r="AF606" s="33">
        <v>2.2999999999999998</v>
      </c>
      <c r="AG606" s="33">
        <v>3.5</v>
      </c>
      <c r="AH606" s="33">
        <v>2.2999999999999998</v>
      </c>
    </row>
    <row r="607" spans="1:34" ht="14.5" x14ac:dyDescent="0.35">
      <c r="A607" s="8" t="str">
        <f t="shared" si="12"/>
        <v>InflationsrateBulgarien</v>
      </c>
      <c r="B607" s="8">
        <v>607</v>
      </c>
      <c r="C607" s="32" t="s">
        <v>352</v>
      </c>
      <c r="D607" s="32" t="s">
        <v>25</v>
      </c>
      <c r="E607" s="32" t="s">
        <v>151</v>
      </c>
      <c r="F607" s="32" t="s">
        <v>351</v>
      </c>
      <c r="G607" s="32" t="s">
        <v>32</v>
      </c>
      <c r="H607" s="32" t="s">
        <v>375</v>
      </c>
      <c r="I607" s="33">
        <v>10.3</v>
      </c>
      <c r="J607" s="33">
        <v>7.4</v>
      </c>
      <c r="K607" s="33">
        <v>5.8</v>
      </c>
      <c r="L607" s="33">
        <v>2.2999999999999998</v>
      </c>
      <c r="M607" s="33">
        <v>6.1</v>
      </c>
      <c r="N607" s="33">
        <v>6</v>
      </c>
      <c r="O607" s="33">
        <v>7.4</v>
      </c>
      <c r="P607" s="33">
        <v>7.6</v>
      </c>
      <c r="Q607" s="33">
        <v>12</v>
      </c>
      <c r="R607" s="33">
        <v>2.5</v>
      </c>
      <c r="S607" s="33">
        <v>3</v>
      </c>
      <c r="T607" s="33">
        <v>3.4</v>
      </c>
      <c r="U607" s="33">
        <v>2.4</v>
      </c>
      <c r="V607" s="33">
        <v>0.4</v>
      </c>
      <c r="W607" s="33">
        <v>-1.6</v>
      </c>
      <c r="X607" s="33">
        <v>-1.1000000000000001</v>
      </c>
      <c r="Y607" s="33">
        <v>-1.3</v>
      </c>
      <c r="Z607" s="33">
        <v>1.2</v>
      </c>
      <c r="AA607" s="33">
        <v>2.6</v>
      </c>
      <c r="AB607" s="33">
        <v>2.5</v>
      </c>
      <c r="AC607" s="33">
        <v>1.2</v>
      </c>
      <c r="AD607" s="33">
        <v>2.8</v>
      </c>
      <c r="AE607" s="33">
        <v>13</v>
      </c>
      <c r="AF607" s="33">
        <v>8.6</v>
      </c>
      <c r="AG607" s="33">
        <v>3.4</v>
      </c>
      <c r="AH607" s="33">
        <v>2.9</v>
      </c>
    </row>
    <row r="608" spans="1:34" ht="14.5" x14ac:dyDescent="0.35">
      <c r="A608" s="8" t="str">
        <f t="shared" si="12"/>
        <v>InflationsrateDänemark</v>
      </c>
      <c r="B608" s="8">
        <v>608</v>
      </c>
      <c r="C608" s="32" t="s">
        <v>352</v>
      </c>
      <c r="D608" s="32" t="s">
        <v>5</v>
      </c>
      <c r="E608" s="32" t="s">
        <v>151</v>
      </c>
      <c r="F608" s="32" t="s">
        <v>351</v>
      </c>
      <c r="G608" s="32" t="s">
        <v>32</v>
      </c>
      <c r="H608" s="32" t="s">
        <v>375</v>
      </c>
      <c r="I608" s="33">
        <v>2.8</v>
      </c>
      <c r="J608" s="33">
        <v>2.2999999999999998</v>
      </c>
      <c r="K608" s="33">
        <v>2.4</v>
      </c>
      <c r="L608" s="33">
        <v>2</v>
      </c>
      <c r="M608" s="33">
        <v>0.9</v>
      </c>
      <c r="N608" s="33">
        <v>1.7</v>
      </c>
      <c r="O608" s="33">
        <v>1.8</v>
      </c>
      <c r="P608" s="33">
        <v>1.7</v>
      </c>
      <c r="Q608" s="33">
        <v>3.6</v>
      </c>
      <c r="R608" s="33">
        <v>1</v>
      </c>
      <c r="S608" s="33">
        <v>2.2000000000000002</v>
      </c>
      <c r="T608" s="33">
        <v>2.7</v>
      </c>
      <c r="U608" s="33">
        <v>2.4</v>
      </c>
      <c r="V608" s="33">
        <v>0.5</v>
      </c>
      <c r="W608" s="33">
        <v>0.4</v>
      </c>
      <c r="X608" s="33">
        <v>0.2</v>
      </c>
      <c r="Y608" s="33">
        <v>0</v>
      </c>
      <c r="Z608" s="33">
        <v>1.1000000000000001</v>
      </c>
      <c r="AA608" s="33">
        <v>0.7</v>
      </c>
      <c r="AB608" s="33">
        <v>0.7</v>
      </c>
      <c r="AC608" s="33">
        <v>0.3</v>
      </c>
      <c r="AD608" s="33">
        <v>1.9</v>
      </c>
      <c r="AE608" s="33">
        <v>8.5</v>
      </c>
      <c r="AF608" s="33">
        <v>3.4</v>
      </c>
      <c r="AG608" s="33">
        <v>1.7</v>
      </c>
      <c r="AH608" s="33">
        <v>2.2000000000000002</v>
      </c>
    </row>
    <row r="609" spans="1:34" ht="14.5" x14ac:dyDescent="0.35">
      <c r="A609" s="8" t="str">
        <f t="shared" si="12"/>
        <v>InflationsrateDeutschland</v>
      </c>
      <c r="B609" s="8">
        <v>609</v>
      </c>
      <c r="C609" s="32" t="s">
        <v>352</v>
      </c>
      <c r="D609" s="32" t="s">
        <v>2</v>
      </c>
      <c r="E609" s="32" t="s">
        <v>151</v>
      </c>
      <c r="F609" s="32" t="s">
        <v>351</v>
      </c>
      <c r="G609" s="32" t="s">
        <v>32</v>
      </c>
      <c r="H609" s="32" t="s">
        <v>375</v>
      </c>
      <c r="I609" s="33">
        <v>1.4</v>
      </c>
      <c r="J609" s="33">
        <v>1.9</v>
      </c>
      <c r="K609" s="33">
        <v>1.3</v>
      </c>
      <c r="L609" s="33">
        <v>1.1000000000000001</v>
      </c>
      <c r="M609" s="33">
        <v>1.8</v>
      </c>
      <c r="N609" s="33">
        <v>1.9</v>
      </c>
      <c r="O609" s="33">
        <v>1.8</v>
      </c>
      <c r="P609" s="33">
        <v>2.2999999999999998</v>
      </c>
      <c r="Q609" s="33">
        <v>2.8</v>
      </c>
      <c r="R609" s="33">
        <v>0.2</v>
      </c>
      <c r="S609" s="33">
        <v>1.1000000000000001</v>
      </c>
      <c r="T609" s="33">
        <v>2.5</v>
      </c>
      <c r="U609" s="33">
        <v>2.2000000000000002</v>
      </c>
      <c r="V609" s="33">
        <v>1.6</v>
      </c>
      <c r="W609" s="33">
        <v>0.8</v>
      </c>
      <c r="X609" s="33">
        <v>0.7</v>
      </c>
      <c r="Y609" s="33">
        <v>0.4</v>
      </c>
      <c r="Z609" s="33">
        <v>1.7</v>
      </c>
      <c r="AA609" s="33">
        <v>1.9</v>
      </c>
      <c r="AB609" s="33">
        <v>1.4</v>
      </c>
      <c r="AC609" s="33">
        <v>0.4</v>
      </c>
      <c r="AD609" s="33">
        <v>3.2</v>
      </c>
      <c r="AE609" s="33">
        <v>8.6999999999999993</v>
      </c>
      <c r="AF609" s="33">
        <v>6</v>
      </c>
      <c r="AG609" s="33">
        <v>2.8</v>
      </c>
      <c r="AH609" s="33">
        <v>2.4</v>
      </c>
    </row>
    <row r="610" spans="1:34" ht="14.5" x14ac:dyDescent="0.35">
      <c r="A610" s="8" t="str">
        <f t="shared" si="12"/>
        <v>InflationsrateEstland</v>
      </c>
      <c r="B610" s="8">
        <v>610</v>
      </c>
      <c r="C610" s="32" t="s">
        <v>352</v>
      </c>
      <c r="D610" s="32" t="s">
        <v>18</v>
      </c>
      <c r="E610" s="32" t="s">
        <v>151</v>
      </c>
      <c r="F610" s="32" t="s">
        <v>351</v>
      </c>
      <c r="G610" s="32" t="s">
        <v>32</v>
      </c>
      <c r="H610" s="32" t="s">
        <v>375</v>
      </c>
      <c r="I610" s="33">
        <v>3.9</v>
      </c>
      <c r="J610" s="33">
        <v>5.6</v>
      </c>
      <c r="K610" s="33">
        <v>3.6</v>
      </c>
      <c r="L610" s="33">
        <v>1.4</v>
      </c>
      <c r="M610" s="33">
        <v>3</v>
      </c>
      <c r="N610" s="33">
        <v>4.0999999999999996</v>
      </c>
      <c r="O610" s="33">
        <v>4.4000000000000004</v>
      </c>
      <c r="P610" s="33">
        <v>6.7</v>
      </c>
      <c r="Q610" s="33">
        <v>10.6</v>
      </c>
      <c r="R610" s="33">
        <v>0.2</v>
      </c>
      <c r="S610" s="33">
        <v>2.7</v>
      </c>
      <c r="T610" s="33">
        <v>5.0999999999999996</v>
      </c>
      <c r="U610" s="33">
        <v>4.2</v>
      </c>
      <c r="V610" s="33">
        <v>3.2</v>
      </c>
      <c r="W610" s="33">
        <v>0.5</v>
      </c>
      <c r="X610" s="33">
        <v>0.1</v>
      </c>
      <c r="Y610" s="33">
        <v>0.8</v>
      </c>
      <c r="Z610" s="33">
        <v>3.7</v>
      </c>
      <c r="AA610" s="33">
        <v>3.4</v>
      </c>
      <c r="AB610" s="33">
        <v>2.2999999999999998</v>
      </c>
      <c r="AC610" s="33">
        <v>-0.6</v>
      </c>
      <c r="AD610" s="33">
        <v>4.5</v>
      </c>
      <c r="AE610" s="33">
        <v>19.399999999999999</v>
      </c>
      <c r="AF610" s="33">
        <v>9.1</v>
      </c>
      <c r="AG610" s="33">
        <v>3.2</v>
      </c>
      <c r="AH610" s="33">
        <v>1.9</v>
      </c>
    </row>
    <row r="611" spans="1:34" ht="14.5" x14ac:dyDescent="0.35">
      <c r="A611" s="8" t="str">
        <f t="shared" si="12"/>
        <v>InflationsrateEU27</v>
      </c>
      <c r="B611" s="8">
        <v>611</v>
      </c>
      <c r="C611" s="32" t="s">
        <v>352</v>
      </c>
      <c r="D611" s="32" t="s">
        <v>368</v>
      </c>
      <c r="E611" s="32" t="s">
        <v>151</v>
      </c>
      <c r="F611" s="32" t="s">
        <v>351</v>
      </c>
      <c r="G611" s="32" t="s">
        <v>32</v>
      </c>
      <c r="H611" s="32" t="s">
        <v>375</v>
      </c>
      <c r="I611" s="34"/>
      <c r="J611" s="33">
        <v>3.6</v>
      </c>
      <c r="K611" s="33">
        <v>2.7</v>
      </c>
      <c r="L611" s="33">
        <v>2.2999999999999998</v>
      </c>
      <c r="M611" s="33">
        <v>2.5</v>
      </c>
      <c r="N611" s="33">
        <v>2.2999999999999998</v>
      </c>
      <c r="O611" s="33">
        <v>2.2999999999999998</v>
      </c>
      <c r="P611" s="33">
        <v>2.4</v>
      </c>
      <c r="Q611" s="33">
        <v>3.7</v>
      </c>
      <c r="R611" s="33">
        <v>0.8</v>
      </c>
      <c r="S611" s="33">
        <v>1.8</v>
      </c>
      <c r="T611" s="33">
        <v>2.9</v>
      </c>
      <c r="U611" s="33">
        <v>2.6</v>
      </c>
      <c r="V611" s="33">
        <v>1.3</v>
      </c>
      <c r="W611" s="33">
        <v>0.4</v>
      </c>
      <c r="X611" s="33">
        <v>0.1</v>
      </c>
      <c r="Y611" s="33">
        <v>0.2</v>
      </c>
      <c r="Z611" s="33">
        <v>1.6</v>
      </c>
      <c r="AA611" s="33">
        <v>1.8</v>
      </c>
      <c r="AB611" s="33">
        <v>1.4</v>
      </c>
      <c r="AC611" s="33">
        <v>0.7</v>
      </c>
      <c r="AD611" s="33">
        <v>2.9</v>
      </c>
      <c r="AE611" s="33">
        <v>9.1999999999999993</v>
      </c>
      <c r="AF611" s="33">
        <v>6.3</v>
      </c>
      <c r="AG611" s="33">
        <v>3</v>
      </c>
      <c r="AH611" s="33">
        <v>2.5</v>
      </c>
    </row>
    <row r="612" spans="1:34" ht="14.5" x14ac:dyDescent="0.35">
      <c r="A612" s="8" t="str">
        <f t="shared" si="12"/>
        <v>InflationsrateFinnland</v>
      </c>
      <c r="B612" s="8">
        <v>612</v>
      </c>
      <c r="C612" s="32" t="s">
        <v>352</v>
      </c>
      <c r="D612" s="32" t="s">
        <v>14</v>
      </c>
      <c r="E612" s="32" t="s">
        <v>151</v>
      </c>
      <c r="F612" s="32" t="s">
        <v>351</v>
      </c>
      <c r="G612" s="32" t="s">
        <v>32</v>
      </c>
      <c r="H612" s="32" t="s">
        <v>375</v>
      </c>
      <c r="I612" s="33">
        <v>3</v>
      </c>
      <c r="J612" s="33">
        <v>2.7</v>
      </c>
      <c r="K612" s="33">
        <v>2</v>
      </c>
      <c r="L612" s="33">
        <v>1.3</v>
      </c>
      <c r="M612" s="33">
        <v>0.1</v>
      </c>
      <c r="N612" s="33">
        <v>0.8</v>
      </c>
      <c r="O612" s="33">
        <v>1.3</v>
      </c>
      <c r="P612" s="33">
        <v>1.6</v>
      </c>
      <c r="Q612" s="33">
        <v>3.9</v>
      </c>
      <c r="R612" s="33">
        <v>1.6</v>
      </c>
      <c r="S612" s="33">
        <v>1.7</v>
      </c>
      <c r="T612" s="33">
        <v>3.3</v>
      </c>
      <c r="U612" s="33">
        <v>3.2</v>
      </c>
      <c r="V612" s="33">
        <v>2.2000000000000002</v>
      </c>
      <c r="W612" s="33">
        <v>1.2</v>
      </c>
      <c r="X612" s="33">
        <v>-0.2</v>
      </c>
      <c r="Y612" s="33">
        <v>0.4</v>
      </c>
      <c r="Z612" s="33">
        <v>0.8</v>
      </c>
      <c r="AA612" s="33">
        <v>1.2</v>
      </c>
      <c r="AB612" s="33">
        <v>1.1000000000000001</v>
      </c>
      <c r="AC612" s="33">
        <v>0.4</v>
      </c>
      <c r="AD612" s="33">
        <v>2.1</v>
      </c>
      <c r="AE612" s="33">
        <v>7.2</v>
      </c>
      <c r="AF612" s="33">
        <v>4.3</v>
      </c>
      <c r="AG612" s="33">
        <v>1.4</v>
      </c>
      <c r="AH612" s="33">
        <v>1.5</v>
      </c>
    </row>
    <row r="613" spans="1:34" ht="14.5" x14ac:dyDescent="0.35">
      <c r="A613" s="8" t="str">
        <f t="shared" si="12"/>
        <v>InflationsrateFrankreich</v>
      </c>
      <c r="B613" s="8">
        <v>613</v>
      </c>
      <c r="C613" s="32" t="s">
        <v>352</v>
      </c>
      <c r="D613" s="32" t="s">
        <v>0</v>
      </c>
      <c r="E613" s="32" t="s">
        <v>151</v>
      </c>
      <c r="F613" s="32" t="s">
        <v>351</v>
      </c>
      <c r="G613" s="32" t="s">
        <v>32</v>
      </c>
      <c r="H613" s="32" t="s">
        <v>375</v>
      </c>
      <c r="I613" s="33">
        <v>1.8</v>
      </c>
      <c r="J613" s="33">
        <v>1.8</v>
      </c>
      <c r="K613" s="33">
        <v>1.9</v>
      </c>
      <c r="L613" s="33">
        <v>2.2000000000000002</v>
      </c>
      <c r="M613" s="33">
        <v>2.2999999999999998</v>
      </c>
      <c r="N613" s="33">
        <v>1.9</v>
      </c>
      <c r="O613" s="33">
        <v>1.9</v>
      </c>
      <c r="P613" s="33">
        <v>1.6</v>
      </c>
      <c r="Q613" s="33">
        <v>3.2</v>
      </c>
      <c r="R613" s="33">
        <v>0.1</v>
      </c>
      <c r="S613" s="33">
        <v>1.7</v>
      </c>
      <c r="T613" s="33">
        <v>2.2999999999999998</v>
      </c>
      <c r="U613" s="33">
        <v>2.2000000000000002</v>
      </c>
      <c r="V613" s="33">
        <v>1</v>
      </c>
      <c r="W613" s="33">
        <v>0.6</v>
      </c>
      <c r="X613" s="33">
        <v>0.1</v>
      </c>
      <c r="Y613" s="33">
        <v>0.3</v>
      </c>
      <c r="Z613" s="33">
        <v>1.2</v>
      </c>
      <c r="AA613" s="33">
        <v>2.1</v>
      </c>
      <c r="AB613" s="33">
        <v>1.3</v>
      </c>
      <c r="AC613" s="33">
        <v>0.5</v>
      </c>
      <c r="AD613" s="33">
        <v>2.1</v>
      </c>
      <c r="AE613" s="33">
        <v>5.9</v>
      </c>
      <c r="AF613" s="33">
        <v>5.7</v>
      </c>
      <c r="AG613" s="33">
        <v>2.8</v>
      </c>
      <c r="AH613" s="33">
        <v>2</v>
      </c>
    </row>
    <row r="614" spans="1:34" ht="14.5" x14ac:dyDescent="0.35">
      <c r="A614" s="8" t="str">
        <f t="shared" si="12"/>
        <v>InflationsrateGriechenland</v>
      </c>
      <c r="B614" s="8">
        <v>614</v>
      </c>
      <c r="C614" s="32" t="s">
        <v>352</v>
      </c>
      <c r="D614" s="32" t="s">
        <v>6</v>
      </c>
      <c r="E614" s="32" t="s">
        <v>151</v>
      </c>
      <c r="F614" s="32" t="s">
        <v>351</v>
      </c>
      <c r="G614" s="32" t="s">
        <v>32</v>
      </c>
      <c r="H614" s="32" t="s">
        <v>375</v>
      </c>
      <c r="I614" s="33">
        <v>2.9</v>
      </c>
      <c r="J614" s="33">
        <v>3.6</v>
      </c>
      <c r="K614" s="33">
        <v>3.9</v>
      </c>
      <c r="L614" s="33">
        <v>3.4</v>
      </c>
      <c r="M614" s="33">
        <v>3</v>
      </c>
      <c r="N614" s="33">
        <v>3.5</v>
      </c>
      <c r="O614" s="33">
        <v>3.3</v>
      </c>
      <c r="P614" s="33">
        <v>3</v>
      </c>
      <c r="Q614" s="33">
        <v>4.2</v>
      </c>
      <c r="R614" s="33">
        <v>1.3</v>
      </c>
      <c r="S614" s="33">
        <v>4.7</v>
      </c>
      <c r="T614" s="33">
        <v>3.1</v>
      </c>
      <c r="U614" s="33">
        <v>1</v>
      </c>
      <c r="V614" s="33">
        <v>-0.9</v>
      </c>
      <c r="W614" s="33">
        <v>-1.4</v>
      </c>
      <c r="X614" s="33">
        <v>-1.1000000000000001</v>
      </c>
      <c r="Y614" s="33">
        <v>0</v>
      </c>
      <c r="Z614" s="33">
        <v>1.1000000000000001</v>
      </c>
      <c r="AA614" s="33">
        <v>0.8</v>
      </c>
      <c r="AB614" s="33">
        <v>0.5</v>
      </c>
      <c r="AC614" s="33">
        <v>-1.3</v>
      </c>
      <c r="AD614" s="33">
        <v>0.6</v>
      </c>
      <c r="AE614" s="33">
        <v>9.3000000000000007</v>
      </c>
      <c r="AF614" s="33">
        <v>4.2</v>
      </c>
      <c r="AG614" s="33">
        <v>2.7</v>
      </c>
      <c r="AH614" s="33">
        <v>2</v>
      </c>
    </row>
    <row r="615" spans="1:34" ht="14.5" x14ac:dyDescent="0.35">
      <c r="A615" s="8" t="str">
        <f t="shared" si="12"/>
        <v>InflationsrateIrland</v>
      </c>
      <c r="B615" s="8">
        <v>615</v>
      </c>
      <c r="C615" s="32" t="s">
        <v>352</v>
      </c>
      <c r="D615" s="32" t="s">
        <v>4</v>
      </c>
      <c r="E615" s="32" t="s">
        <v>151</v>
      </c>
      <c r="F615" s="32" t="s">
        <v>351</v>
      </c>
      <c r="G615" s="32" t="s">
        <v>32</v>
      </c>
      <c r="H615" s="32" t="s">
        <v>375</v>
      </c>
      <c r="I615" s="33">
        <v>5.3</v>
      </c>
      <c r="J615" s="33">
        <v>4</v>
      </c>
      <c r="K615" s="33">
        <v>4.7</v>
      </c>
      <c r="L615" s="33">
        <v>4</v>
      </c>
      <c r="M615" s="33">
        <v>2.2999999999999998</v>
      </c>
      <c r="N615" s="33">
        <v>2.2000000000000002</v>
      </c>
      <c r="O615" s="33">
        <v>2.7</v>
      </c>
      <c r="P615" s="33">
        <v>2.9</v>
      </c>
      <c r="Q615" s="33">
        <v>3.1</v>
      </c>
      <c r="R615" s="33">
        <v>-1.7</v>
      </c>
      <c r="S615" s="33">
        <v>-1.6</v>
      </c>
      <c r="T615" s="33">
        <v>1.2</v>
      </c>
      <c r="U615" s="33">
        <v>1.9</v>
      </c>
      <c r="V615" s="33">
        <v>0.5</v>
      </c>
      <c r="W615" s="33">
        <v>0.3</v>
      </c>
      <c r="X615" s="33">
        <v>0</v>
      </c>
      <c r="Y615" s="33">
        <v>-0.2</v>
      </c>
      <c r="Z615" s="33">
        <v>0.3</v>
      </c>
      <c r="AA615" s="33">
        <v>0.7</v>
      </c>
      <c r="AB615" s="33">
        <v>0.9</v>
      </c>
      <c r="AC615" s="33">
        <v>-0.5</v>
      </c>
      <c r="AD615" s="33">
        <v>2.4</v>
      </c>
      <c r="AE615" s="33">
        <v>8.1</v>
      </c>
      <c r="AF615" s="33">
        <v>5.2</v>
      </c>
      <c r="AG615" s="33">
        <v>2.2000000000000002</v>
      </c>
      <c r="AH615" s="33">
        <v>1.9</v>
      </c>
    </row>
    <row r="616" spans="1:34" ht="14.5" x14ac:dyDescent="0.35">
      <c r="A616" s="8" t="str">
        <f t="shared" si="12"/>
        <v>InflationsrateItalien</v>
      </c>
      <c r="B616" s="8">
        <v>616</v>
      </c>
      <c r="C616" s="32" t="s">
        <v>352</v>
      </c>
      <c r="D616" s="32" t="s">
        <v>3</v>
      </c>
      <c r="E616" s="32" t="s">
        <v>151</v>
      </c>
      <c r="F616" s="32" t="s">
        <v>351</v>
      </c>
      <c r="G616" s="32" t="s">
        <v>32</v>
      </c>
      <c r="H616" s="32" t="s">
        <v>375</v>
      </c>
      <c r="I616" s="33">
        <v>2.6</v>
      </c>
      <c r="J616" s="33">
        <v>2.2999999999999998</v>
      </c>
      <c r="K616" s="33">
        <v>2.6</v>
      </c>
      <c r="L616" s="33">
        <v>2.8</v>
      </c>
      <c r="M616" s="33">
        <v>2.2999999999999998</v>
      </c>
      <c r="N616" s="33">
        <v>2.2000000000000002</v>
      </c>
      <c r="O616" s="33">
        <v>2.2000000000000002</v>
      </c>
      <c r="P616" s="33">
        <v>2</v>
      </c>
      <c r="Q616" s="33">
        <v>3.5</v>
      </c>
      <c r="R616" s="33">
        <v>0.8</v>
      </c>
      <c r="S616" s="33">
        <v>1.6</v>
      </c>
      <c r="T616" s="33">
        <v>2.9</v>
      </c>
      <c r="U616" s="33">
        <v>3.3</v>
      </c>
      <c r="V616" s="33">
        <v>1.2</v>
      </c>
      <c r="W616" s="33">
        <v>0.2</v>
      </c>
      <c r="X616" s="33">
        <v>0.1</v>
      </c>
      <c r="Y616" s="33">
        <v>-0.1</v>
      </c>
      <c r="Z616" s="33">
        <v>1.3</v>
      </c>
      <c r="AA616" s="33">
        <v>1.2</v>
      </c>
      <c r="AB616" s="33">
        <v>0.6</v>
      </c>
      <c r="AC616" s="33">
        <v>-0.1</v>
      </c>
      <c r="AD616" s="33">
        <v>1.9</v>
      </c>
      <c r="AE616" s="33">
        <v>8.6999999999999993</v>
      </c>
      <c r="AF616" s="33">
        <v>5.9</v>
      </c>
      <c r="AG616" s="33">
        <v>2</v>
      </c>
      <c r="AH616" s="33">
        <v>2.2999999999999998</v>
      </c>
    </row>
    <row r="617" spans="1:34" ht="14.5" x14ac:dyDescent="0.35">
      <c r="A617" s="8" t="str">
        <f t="shared" si="12"/>
        <v>InflationsrateKroatien</v>
      </c>
      <c r="B617" s="8">
        <v>617</v>
      </c>
      <c r="C617" s="32" t="s">
        <v>352</v>
      </c>
      <c r="D617" s="32" t="s">
        <v>27</v>
      </c>
      <c r="E617" s="32" t="s">
        <v>151</v>
      </c>
      <c r="F617" s="32" t="s">
        <v>351</v>
      </c>
      <c r="G617" s="32" t="s">
        <v>32</v>
      </c>
      <c r="H617" s="32" t="s">
        <v>375</v>
      </c>
      <c r="I617" s="33">
        <v>4.5</v>
      </c>
      <c r="J617" s="33">
        <v>4.3</v>
      </c>
      <c r="K617" s="33">
        <v>2.5</v>
      </c>
      <c r="L617" s="33">
        <v>2.4</v>
      </c>
      <c r="M617" s="33">
        <v>2.1</v>
      </c>
      <c r="N617" s="33">
        <v>3</v>
      </c>
      <c r="O617" s="33">
        <v>3.3</v>
      </c>
      <c r="P617" s="33">
        <v>2.7</v>
      </c>
      <c r="Q617" s="33">
        <v>5.8</v>
      </c>
      <c r="R617" s="33">
        <v>2.2000000000000002</v>
      </c>
      <c r="S617" s="33">
        <v>1.1000000000000001</v>
      </c>
      <c r="T617" s="33">
        <v>2.2000000000000002</v>
      </c>
      <c r="U617" s="33">
        <v>3.4</v>
      </c>
      <c r="V617" s="33">
        <v>2.2999999999999998</v>
      </c>
      <c r="W617" s="33">
        <v>0.2</v>
      </c>
      <c r="X617" s="33">
        <v>-0.3</v>
      </c>
      <c r="Y617" s="33">
        <v>-0.6</v>
      </c>
      <c r="Z617" s="33">
        <v>1.3</v>
      </c>
      <c r="AA617" s="33">
        <v>1.6</v>
      </c>
      <c r="AB617" s="33">
        <v>0.8</v>
      </c>
      <c r="AC617" s="34"/>
      <c r="AD617" s="33">
        <v>2.7</v>
      </c>
      <c r="AE617" s="33">
        <v>10.7</v>
      </c>
      <c r="AF617" s="33">
        <v>8.4</v>
      </c>
      <c r="AG617" s="33">
        <v>2.5</v>
      </c>
      <c r="AH617" s="33">
        <v>2</v>
      </c>
    </row>
    <row r="618" spans="1:34" ht="14.5" x14ac:dyDescent="0.35">
      <c r="A618" s="8" t="str">
        <f t="shared" si="12"/>
        <v>InflationsrateLettland</v>
      </c>
      <c r="B618" s="8">
        <v>618</v>
      </c>
      <c r="C618" s="32" t="s">
        <v>352</v>
      </c>
      <c r="D618" s="32" t="s">
        <v>19</v>
      </c>
      <c r="E618" s="32" t="s">
        <v>151</v>
      </c>
      <c r="F618" s="32" t="s">
        <v>351</v>
      </c>
      <c r="G618" s="32" t="s">
        <v>32</v>
      </c>
      <c r="H618" s="32" t="s">
        <v>375</v>
      </c>
      <c r="I618" s="33">
        <v>2.6</v>
      </c>
      <c r="J618" s="33">
        <v>2.5</v>
      </c>
      <c r="K618" s="33">
        <v>2</v>
      </c>
      <c r="L618" s="33">
        <v>2.9</v>
      </c>
      <c r="M618" s="33">
        <v>6.2</v>
      </c>
      <c r="N618" s="33">
        <v>6.9</v>
      </c>
      <c r="O618" s="33">
        <v>6.6</v>
      </c>
      <c r="P618" s="33">
        <v>10.1</v>
      </c>
      <c r="Q618" s="33">
        <v>15.3</v>
      </c>
      <c r="R618" s="33">
        <v>3.3</v>
      </c>
      <c r="S618" s="33">
        <v>-1.2</v>
      </c>
      <c r="T618" s="33">
        <v>4.2</v>
      </c>
      <c r="U618" s="33">
        <v>2.2999999999999998</v>
      </c>
      <c r="V618" s="33">
        <v>0</v>
      </c>
      <c r="W618" s="33">
        <v>0.7</v>
      </c>
      <c r="X618" s="33">
        <v>0.2</v>
      </c>
      <c r="Y618" s="33">
        <v>0.1</v>
      </c>
      <c r="Z618" s="33">
        <v>2.9</v>
      </c>
      <c r="AA618" s="33">
        <v>2.6</v>
      </c>
      <c r="AB618" s="33">
        <v>2.7</v>
      </c>
      <c r="AC618" s="33">
        <v>0.1</v>
      </c>
      <c r="AD618" s="33">
        <v>3.2</v>
      </c>
      <c r="AE618" s="33">
        <v>17.2</v>
      </c>
      <c r="AF618" s="33">
        <v>9.1</v>
      </c>
      <c r="AG618" s="33">
        <v>2.2000000000000002</v>
      </c>
      <c r="AH618" s="33">
        <v>2.2000000000000002</v>
      </c>
    </row>
    <row r="619" spans="1:34" ht="14.5" x14ac:dyDescent="0.35">
      <c r="A619" s="8" t="str">
        <f t="shared" si="12"/>
        <v>InflationsrateLitauen</v>
      </c>
      <c r="B619" s="8">
        <v>619</v>
      </c>
      <c r="C619" s="32" t="s">
        <v>352</v>
      </c>
      <c r="D619" s="32" t="s">
        <v>20</v>
      </c>
      <c r="E619" s="32" t="s">
        <v>151</v>
      </c>
      <c r="F619" s="32" t="s">
        <v>351</v>
      </c>
      <c r="G619" s="32" t="s">
        <v>32</v>
      </c>
      <c r="H619" s="32" t="s">
        <v>375</v>
      </c>
      <c r="I619" s="33">
        <v>1.1000000000000001</v>
      </c>
      <c r="J619" s="33">
        <v>1.5</v>
      </c>
      <c r="K619" s="33">
        <v>0.3</v>
      </c>
      <c r="L619" s="33">
        <v>-1.1000000000000001</v>
      </c>
      <c r="M619" s="33">
        <v>1.2</v>
      </c>
      <c r="N619" s="33">
        <v>2.7</v>
      </c>
      <c r="O619" s="33">
        <v>3.8</v>
      </c>
      <c r="P619" s="33">
        <v>5.8</v>
      </c>
      <c r="Q619" s="33">
        <v>11.1</v>
      </c>
      <c r="R619" s="33">
        <v>4.2</v>
      </c>
      <c r="S619" s="33">
        <v>1.2</v>
      </c>
      <c r="T619" s="33">
        <v>4.0999999999999996</v>
      </c>
      <c r="U619" s="33">
        <v>3.2</v>
      </c>
      <c r="V619" s="33">
        <v>1.2</v>
      </c>
      <c r="W619" s="33">
        <v>0.2</v>
      </c>
      <c r="X619" s="33">
        <v>-0.7</v>
      </c>
      <c r="Y619" s="33">
        <v>0.7</v>
      </c>
      <c r="Z619" s="33">
        <v>3.7</v>
      </c>
      <c r="AA619" s="33">
        <v>2.5</v>
      </c>
      <c r="AB619" s="33">
        <v>2.2000000000000002</v>
      </c>
      <c r="AC619" s="33">
        <v>1.1000000000000001</v>
      </c>
      <c r="AD619" s="33">
        <v>4.5999999999999996</v>
      </c>
      <c r="AE619" s="33">
        <v>18.899999999999999</v>
      </c>
      <c r="AF619" s="33">
        <v>8.6999999999999993</v>
      </c>
      <c r="AG619" s="33">
        <v>2.4</v>
      </c>
      <c r="AH619" s="33">
        <v>2.4</v>
      </c>
    </row>
    <row r="620" spans="1:34" ht="14.5" x14ac:dyDescent="0.35">
      <c r="A620" s="8" t="str">
        <f t="shared" si="12"/>
        <v>InflationsrateLuxemburg</v>
      </c>
      <c r="B620" s="8">
        <v>620</v>
      </c>
      <c r="C620" s="32" t="s">
        <v>352</v>
      </c>
      <c r="D620" s="32" t="s">
        <v>10</v>
      </c>
      <c r="E620" s="32" t="s">
        <v>151</v>
      </c>
      <c r="F620" s="32" t="s">
        <v>351</v>
      </c>
      <c r="G620" s="32" t="s">
        <v>32</v>
      </c>
      <c r="H620" s="32" t="s">
        <v>375</v>
      </c>
      <c r="I620" s="33">
        <v>3.8</v>
      </c>
      <c r="J620" s="33">
        <v>2.4</v>
      </c>
      <c r="K620" s="33">
        <v>2.1</v>
      </c>
      <c r="L620" s="33">
        <v>2.5</v>
      </c>
      <c r="M620" s="33">
        <v>3.2</v>
      </c>
      <c r="N620" s="33">
        <v>3.8</v>
      </c>
      <c r="O620" s="33">
        <v>3</v>
      </c>
      <c r="P620" s="33">
        <v>2.7</v>
      </c>
      <c r="Q620" s="33">
        <v>4.0999999999999996</v>
      </c>
      <c r="R620" s="33">
        <v>0</v>
      </c>
      <c r="S620" s="33">
        <v>2.8</v>
      </c>
      <c r="T620" s="33">
        <v>3.7</v>
      </c>
      <c r="U620" s="33">
        <v>2.9</v>
      </c>
      <c r="V620" s="33">
        <v>1.7</v>
      </c>
      <c r="W620" s="33">
        <v>0.7</v>
      </c>
      <c r="X620" s="33">
        <v>0.1</v>
      </c>
      <c r="Y620" s="33">
        <v>0</v>
      </c>
      <c r="Z620" s="33">
        <v>2.1</v>
      </c>
      <c r="AA620" s="33">
        <v>2</v>
      </c>
      <c r="AB620" s="33">
        <v>1.6</v>
      </c>
      <c r="AC620" s="34"/>
      <c r="AD620" s="33">
        <v>3.5</v>
      </c>
      <c r="AE620" s="33">
        <v>8.1999999999999993</v>
      </c>
      <c r="AF620" s="33">
        <v>2.9</v>
      </c>
      <c r="AG620" s="33">
        <v>2.6</v>
      </c>
      <c r="AH620" s="33">
        <v>2.2999999999999998</v>
      </c>
    </row>
    <row r="621" spans="1:34" ht="14.5" x14ac:dyDescent="0.35">
      <c r="A621" s="8" t="str">
        <f t="shared" si="12"/>
        <v>InflationsrateMalta</v>
      </c>
      <c r="B621" s="8">
        <v>621</v>
      </c>
      <c r="C621" s="32" t="s">
        <v>352</v>
      </c>
      <c r="D621" s="32" t="s">
        <v>16</v>
      </c>
      <c r="E621" s="32" t="s">
        <v>151</v>
      </c>
      <c r="F621" s="32" t="s">
        <v>351</v>
      </c>
      <c r="G621" s="32" t="s">
        <v>32</v>
      </c>
      <c r="H621" s="32" t="s">
        <v>375</v>
      </c>
      <c r="I621" s="33">
        <v>3</v>
      </c>
      <c r="J621" s="33">
        <v>2.5</v>
      </c>
      <c r="K621" s="33">
        <v>2.6</v>
      </c>
      <c r="L621" s="33">
        <v>1.9</v>
      </c>
      <c r="M621" s="33">
        <v>2.7</v>
      </c>
      <c r="N621" s="33">
        <v>2.5</v>
      </c>
      <c r="O621" s="33">
        <v>2.6</v>
      </c>
      <c r="P621" s="33">
        <v>0.7</v>
      </c>
      <c r="Q621" s="33">
        <v>4.7</v>
      </c>
      <c r="R621" s="33">
        <v>1.8</v>
      </c>
      <c r="S621" s="33">
        <v>2</v>
      </c>
      <c r="T621" s="33">
        <v>2.5</v>
      </c>
      <c r="U621" s="33">
        <v>3.2</v>
      </c>
      <c r="V621" s="33">
        <v>1</v>
      </c>
      <c r="W621" s="33">
        <v>0.8</v>
      </c>
      <c r="X621" s="33">
        <v>1.2</v>
      </c>
      <c r="Y621" s="33">
        <v>0.9</v>
      </c>
      <c r="Z621" s="33">
        <v>1.3</v>
      </c>
      <c r="AA621" s="33">
        <v>1.7</v>
      </c>
      <c r="AB621" s="33">
        <v>1.5</v>
      </c>
      <c r="AC621" s="33">
        <v>0.8</v>
      </c>
      <c r="AD621" s="33">
        <v>0.7</v>
      </c>
      <c r="AE621" s="33">
        <v>6.1</v>
      </c>
      <c r="AF621" s="33">
        <v>5.6</v>
      </c>
      <c r="AG621" s="33">
        <v>2.9</v>
      </c>
      <c r="AH621" s="33">
        <v>2.7</v>
      </c>
    </row>
    <row r="622" spans="1:34" ht="14.5" x14ac:dyDescent="0.35">
      <c r="A622" s="8" t="str">
        <f t="shared" si="12"/>
        <v>InflationsrateNiederlande</v>
      </c>
      <c r="B622" s="8">
        <v>622</v>
      </c>
      <c r="C622" s="32" t="s">
        <v>352</v>
      </c>
      <c r="D622" s="32" t="s">
        <v>1</v>
      </c>
      <c r="E622" s="32" t="s">
        <v>151</v>
      </c>
      <c r="F622" s="32" t="s">
        <v>351</v>
      </c>
      <c r="G622" s="32" t="s">
        <v>32</v>
      </c>
      <c r="H622" s="32" t="s">
        <v>375</v>
      </c>
      <c r="I622" s="33">
        <v>2.2999999999999998</v>
      </c>
      <c r="J622" s="33">
        <v>5.0999999999999996</v>
      </c>
      <c r="K622" s="33">
        <v>3.9</v>
      </c>
      <c r="L622" s="33">
        <v>2.2000000000000002</v>
      </c>
      <c r="M622" s="33">
        <v>1.4</v>
      </c>
      <c r="N622" s="33">
        <v>1.5</v>
      </c>
      <c r="O622" s="33">
        <v>1.6</v>
      </c>
      <c r="P622" s="33">
        <v>1.6</v>
      </c>
      <c r="Q622" s="33">
        <v>2.2000000000000002</v>
      </c>
      <c r="R622" s="33">
        <v>1</v>
      </c>
      <c r="S622" s="33">
        <v>0.9</v>
      </c>
      <c r="T622" s="33">
        <v>2.5</v>
      </c>
      <c r="U622" s="33">
        <v>2.8</v>
      </c>
      <c r="V622" s="33">
        <v>2.6</v>
      </c>
      <c r="W622" s="33">
        <v>0.3</v>
      </c>
      <c r="X622" s="33">
        <v>0.2</v>
      </c>
      <c r="Y622" s="33">
        <v>0.1</v>
      </c>
      <c r="Z622" s="33">
        <v>1.3</v>
      </c>
      <c r="AA622" s="33">
        <v>1.6</v>
      </c>
      <c r="AB622" s="33">
        <v>2.7</v>
      </c>
      <c r="AC622" s="33">
        <v>1.1000000000000001</v>
      </c>
      <c r="AD622" s="33">
        <v>2.8</v>
      </c>
      <c r="AE622" s="33">
        <v>11.6</v>
      </c>
      <c r="AF622" s="33">
        <v>4.0999999999999996</v>
      </c>
      <c r="AG622" s="33">
        <v>2.6</v>
      </c>
      <c r="AH622" s="33">
        <v>2</v>
      </c>
    </row>
    <row r="623" spans="1:34" ht="14.5" x14ac:dyDescent="0.35">
      <c r="A623" s="8" t="str">
        <f t="shared" si="12"/>
        <v>InflationsrateÖsterreich</v>
      </c>
      <c r="B623" s="8">
        <v>623</v>
      </c>
      <c r="C623" s="32" t="s">
        <v>352</v>
      </c>
      <c r="D623" s="32" t="s">
        <v>56</v>
      </c>
      <c r="E623" s="32" t="s">
        <v>151</v>
      </c>
      <c r="F623" s="32" t="s">
        <v>351</v>
      </c>
      <c r="G623" s="32" t="s">
        <v>32</v>
      </c>
      <c r="H623" s="32" t="s">
        <v>375</v>
      </c>
      <c r="I623" s="33">
        <v>2</v>
      </c>
      <c r="J623" s="33">
        <v>2.2999999999999998</v>
      </c>
      <c r="K623" s="33">
        <v>1.7</v>
      </c>
      <c r="L623" s="33">
        <v>1.3</v>
      </c>
      <c r="M623" s="33">
        <v>2</v>
      </c>
      <c r="N623" s="33">
        <v>2.1</v>
      </c>
      <c r="O623" s="33">
        <v>1.7</v>
      </c>
      <c r="P623" s="33">
        <v>2.2000000000000002</v>
      </c>
      <c r="Q623" s="33">
        <v>3.2</v>
      </c>
      <c r="R623" s="33">
        <v>0.4</v>
      </c>
      <c r="S623" s="33">
        <v>1.7</v>
      </c>
      <c r="T623" s="33">
        <v>3.6</v>
      </c>
      <c r="U623" s="33">
        <v>2.6</v>
      </c>
      <c r="V623" s="33">
        <v>2.1</v>
      </c>
      <c r="W623" s="33">
        <v>1.5</v>
      </c>
      <c r="X623" s="33">
        <v>0.8</v>
      </c>
      <c r="Y623" s="33">
        <v>1</v>
      </c>
      <c r="Z623" s="33">
        <v>2.2000000000000002</v>
      </c>
      <c r="AA623" s="33">
        <v>2.1</v>
      </c>
      <c r="AB623" s="33">
        <v>1.5</v>
      </c>
      <c r="AC623" s="33">
        <v>1.4</v>
      </c>
      <c r="AD623" s="33">
        <v>2.8</v>
      </c>
      <c r="AE623" s="33">
        <v>8.6</v>
      </c>
      <c r="AF623" s="33">
        <v>7.7</v>
      </c>
      <c r="AG623" s="33">
        <v>4</v>
      </c>
      <c r="AH623" s="33">
        <v>3</v>
      </c>
    </row>
    <row r="624" spans="1:34" ht="14.5" x14ac:dyDescent="0.35">
      <c r="A624" s="8" t="str">
        <f t="shared" si="12"/>
        <v>InflationsratePolen</v>
      </c>
      <c r="B624" s="8">
        <v>624</v>
      </c>
      <c r="C624" s="32" t="s">
        <v>352</v>
      </c>
      <c r="D624" s="32" t="s">
        <v>21</v>
      </c>
      <c r="E624" s="32" t="s">
        <v>151</v>
      </c>
      <c r="F624" s="32" t="s">
        <v>351</v>
      </c>
      <c r="G624" s="32" t="s">
        <v>32</v>
      </c>
      <c r="H624" s="32" t="s">
        <v>375</v>
      </c>
      <c r="I624" s="33">
        <v>10.1</v>
      </c>
      <c r="J624" s="33">
        <v>5.3</v>
      </c>
      <c r="K624" s="33">
        <v>1.9</v>
      </c>
      <c r="L624" s="33">
        <v>0.7</v>
      </c>
      <c r="M624" s="33">
        <v>3.6</v>
      </c>
      <c r="N624" s="33">
        <v>2.2000000000000002</v>
      </c>
      <c r="O624" s="33">
        <v>1.3</v>
      </c>
      <c r="P624" s="33">
        <v>2.6</v>
      </c>
      <c r="Q624" s="33">
        <v>4.2</v>
      </c>
      <c r="R624" s="33">
        <v>4</v>
      </c>
      <c r="S624" s="33">
        <v>2.6</v>
      </c>
      <c r="T624" s="33">
        <v>3.9</v>
      </c>
      <c r="U624" s="33">
        <v>3.7</v>
      </c>
      <c r="V624" s="33">
        <v>0.8</v>
      </c>
      <c r="W624" s="33">
        <v>0.1</v>
      </c>
      <c r="X624" s="33">
        <v>-0.7</v>
      </c>
      <c r="Y624" s="33">
        <v>-0.2</v>
      </c>
      <c r="Z624" s="33">
        <v>1.6</v>
      </c>
      <c r="AA624" s="33">
        <v>1.2</v>
      </c>
      <c r="AB624" s="33">
        <v>2.1</v>
      </c>
      <c r="AC624" s="33">
        <v>3.7</v>
      </c>
      <c r="AD624" s="33">
        <v>5.2</v>
      </c>
      <c r="AE624" s="33">
        <v>13.2</v>
      </c>
      <c r="AF624" s="33">
        <v>10.9</v>
      </c>
      <c r="AG624" s="33">
        <v>5.2</v>
      </c>
      <c r="AH624" s="33">
        <v>4.7</v>
      </c>
    </row>
    <row r="625" spans="1:34" ht="14.5" x14ac:dyDescent="0.35">
      <c r="A625" s="8" t="str">
        <f t="shared" si="12"/>
        <v>InflationsratePortugal</v>
      </c>
      <c r="B625" s="8">
        <v>625</v>
      </c>
      <c r="C625" s="32" t="s">
        <v>352</v>
      </c>
      <c r="D625" s="32" t="s">
        <v>7</v>
      </c>
      <c r="E625" s="32" t="s">
        <v>151</v>
      </c>
      <c r="F625" s="32" t="s">
        <v>351</v>
      </c>
      <c r="G625" s="32" t="s">
        <v>32</v>
      </c>
      <c r="H625" s="32" t="s">
        <v>375</v>
      </c>
      <c r="I625" s="33">
        <v>2.8</v>
      </c>
      <c r="J625" s="33">
        <v>4.4000000000000004</v>
      </c>
      <c r="K625" s="33">
        <v>3.7</v>
      </c>
      <c r="L625" s="33">
        <v>3.2</v>
      </c>
      <c r="M625" s="33">
        <v>2.5</v>
      </c>
      <c r="N625" s="33">
        <v>2.1</v>
      </c>
      <c r="O625" s="33">
        <v>3</v>
      </c>
      <c r="P625" s="33">
        <v>2.4</v>
      </c>
      <c r="Q625" s="33">
        <v>2.7</v>
      </c>
      <c r="R625" s="33">
        <v>-0.9</v>
      </c>
      <c r="S625" s="33">
        <v>1.4</v>
      </c>
      <c r="T625" s="33">
        <v>3.6</v>
      </c>
      <c r="U625" s="33">
        <v>2.8</v>
      </c>
      <c r="V625" s="33">
        <v>0.4</v>
      </c>
      <c r="W625" s="33">
        <v>-0.2</v>
      </c>
      <c r="X625" s="33">
        <v>0.5</v>
      </c>
      <c r="Y625" s="33">
        <v>0.6</v>
      </c>
      <c r="Z625" s="33">
        <v>1.6</v>
      </c>
      <c r="AA625" s="33">
        <v>1.2</v>
      </c>
      <c r="AB625" s="33">
        <v>0.3</v>
      </c>
      <c r="AC625" s="33">
        <v>-0.1</v>
      </c>
      <c r="AD625" s="33">
        <v>0.9</v>
      </c>
      <c r="AE625" s="33">
        <v>8.1</v>
      </c>
      <c r="AF625" s="33">
        <v>5.3</v>
      </c>
      <c r="AG625" s="33">
        <v>2.2999999999999998</v>
      </c>
      <c r="AH625" s="33">
        <v>1.9</v>
      </c>
    </row>
    <row r="626" spans="1:34" ht="14.5" x14ac:dyDescent="0.35">
      <c r="A626" s="8" t="str">
        <f t="shared" si="12"/>
        <v>InflationsrateRumänien</v>
      </c>
      <c r="B626" s="8">
        <v>626</v>
      </c>
      <c r="C626" s="32" t="s">
        <v>352</v>
      </c>
      <c r="D626" s="32" t="s">
        <v>100</v>
      </c>
      <c r="E626" s="32" t="s">
        <v>151</v>
      </c>
      <c r="F626" s="32" t="s">
        <v>351</v>
      </c>
      <c r="G626" s="32" t="s">
        <v>32</v>
      </c>
      <c r="H626" s="32" t="s">
        <v>375</v>
      </c>
      <c r="I626" s="33">
        <v>45.7</v>
      </c>
      <c r="J626" s="33">
        <v>34.5</v>
      </c>
      <c r="K626" s="33">
        <v>22.5</v>
      </c>
      <c r="L626" s="33">
        <v>15.3</v>
      </c>
      <c r="M626" s="33">
        <v>11.9</v>
      </c>
      <c r="N626" s="33">
        <v>9.1</v>
      </c>
      <c r="O626" s="33">
        <v>6.6</v>
      </c>
      <c r="P626" s="33">
        <v>4.9000000000000004</v>
      </c>
      <c r="Q626" s="33">
        <v>7.9</v>
      </c>
      <c r="R626" s="33">
        <v>5.6</v>
      </c>
      <c r="S626" s="33">
        <v>6.1</v>
      </c>
      <c r="T626" s="33">
        <v>5.8</v>
      </c>
      <c r="U626" s="33">
        <v>3.4</v>
      </c>
      <c r="V626" s="33">
        <v>3.2</v>
      </c>
      <c r="W626" s="33">
        <v>1.4</v>
      </c>
      <c r="X626" s="33">
        <v>-0.4</v>
      </c>
      <c r="Y626" s="33">
        <v>-1.1000000000000001</v>
      </c>
      <c r="Z626" s="33">
        <v>1.1000000000000001</v>
      </c>
      <c r="AA626" s="33">
        <v>4.0999999999999996</v>
      </c>
      <c r="AB626" s="33">
        <v>3.9</v>
      </c>
      <c r="AC626" s="33">
        <v>2.2999999999999998</v>
      </c>
      <c r="AD626" s="33">
        <v>4.0999999999999996</v>
      </c>
      <c r="AE626" s="33">
        <v>12</v>
      </c>
      <c r="AF626" s="33">
        <v>9.6999999999999993</v>
      </c>
      <c r="AG626" s="33">
        <v>5.8</v>
      </c>
      <c r="AH626" s="33">
        <v>3.6</v>
      </c>
    </row>
    <row r="627" spans="1:34" ht="14.5" x14ac:dyDescent="0.35">
      <c r="A627" s="8" t="str">
        <f t="shared" si="12"/>
        <v>InflationsrateSchweden</v>
      </c>
      <c r="B627" s="8">
        <v>627</v>
      </c>
      <c r="C627" s="32" t="s">
        <v>352</v>
      </c>
      <c r="D627" s="32" t="s">
        <v>13</v>
      </c>
      <c r="E627" s="32" t="s">
        <v>151</v>
      </c>
      <c r="F627" s="32" t="s">
        <v>351</v>
      </c>
      <c r="G627" s="32" t="s">
        <v>32</v>
      </c>
      <c r="H627" s="32" t="s">
        <v>375</v>
      </c>
      <c r="I627" s="33">
        <v>1.3</v>
      </c>
      <c r="J627" s="33">
        <v>2.7</v>
      </c>
      <c r="K627" s="33">
        <v>1.9</v>
      </c>
      <c r="L627" s="33">
        <v>2.2999999999999998</v>
      </c>
      <c r="M627" s="33">
        <v>1</v>
      </c>
      <c r="N627" s="33">
        <v>0.8</v>
      </c>
      <c r="O627" s="33">
        <v>1.5</v>
      </c>
      <c r="P627" s="33">
        <v>1.7</v>
      </c>
      <c r="Q627" s="33">
        <v>3.3</v>
      </c>
      <c r="R627" s="33">
        <v>1.9</v>
      </c>
      <c r="S627" s="33">
        <v>1.9</v>
      </c>
      <c r="T627" s="33">
        <v>1.4</v>
      </c>
      <c r="U627" s="33">
        <v>0.9</v>
      </c>
      <c r="V627" s="33">
        <v>0.4</v>
      </c>
      <c r="W627" s="33">
        <v>0.2</v>
      </c>
      <c r="X627" s="33">
        <v>0.7</v>
      </c>
      <c r="Y627" s="33">
        <v>1.1000000000000001</v>
      </c>
      <c r="Z627" s="33">
        <v>1.9</v>
      </c>
      <c r="AA627" s="33">
        <v>2</v>
      </c>
      <c r="AB627" s="33">
        <v>1.7</v>
      </c>
      <c r="AC627" s="33">
        <v>0.7</v>
      </c>
      <c r="AD627" s="33">
        <v>2.7</v>
      </c>
      <c r="AE627" s="33">
        <v>8.1</v>
      </c>
      <c r="AF627" s="33">
        <v>5.9</v>
      </c>
      <c r="AG627" s="33">
        <v>1.7</v>
      </c>
      <c r="AH627" s="33">
        <v>1.9</v>
      </c>
    </row>
    <row r="628" spans="1:34" ht="14.5" x14ac:dyDescent="0.35">
      <c r="A628" s="8" t="str">
        <f t="shared" si="12"/>
        <v>InflationsrateSlowakei</v>
      </c>
      <c r="B628" s="8">
        <v>628</v>
      </c>
      <c r="C628" s="32" t="s">
        <v>352</v>
      </c>
      <c r="D628" s="32" t="s">
        <v>23</v>
      </c>
      <c r="E628" s="32" t="s">
        <v>151</v>
      </c>
      <c r="F628" s="32" t="s">
        <v>351</v>
      </c>
      <c r="G628" s="32" t="s">
        <v>32</v>
      </c>
      <c r="H628" s="32" t="s">
        <v>375</v>
      </c>
      <c r="I628" s="33">
        <v>12.2</v>
      </c>
      <c r="J628" s="33">
        <v>7.2</v>
      </c>
      <c r="K628" s="33">
        <v>3.5</v>
      </c>
      <c r="L628" s="33">
        <v>8.4</v>
      </c>
      <c r="M628" s="33">
        <v>7.5</v>
      </c>
      <c r="N628" s="33">
        <v>2.8</v>
      </c>
      <c r="O628" s="33">
        <v>4.3</v>
      </c>
      <c r="P628" s="33">
        <v>1.9</v>
      </c>
      <c r="Q628" s="33">
        <v>3.9</v>
      </c>
      <c r="R628" s="33">
        <v>0.9</v>
      </c>
      <c r="S628" s="33">
        <v>0.7</v>
      </c>
      <c r="T628" s="33">
        <v>4.0999999999999996</v>
      </c>
      <c r="U628" s="33">
        <v>3.7</v>
      </c>
      <c r="V628" s="33">
        <v>1.5</v>
      </c>
      <c r="W628" s="33">
        <v>-0.1</v>
      </c>
      <c r="X628" s="33">
        <v>-0.3</v>
      </c>
      <c r="Y628" s="33">
        <v>-0.5</v>
      </c>
      <c r="Z628" s="33">
        <v>1.4</v>
      </c>
      <c r="AA628" s="33">
        <v>2.5</v>
      </c>
      <c r="AB628" s="33">
        <v>2.8</v>
      </c>
      <c r="AC628" s="33">
        <v>2</v>
      </c>
      <c r="AD628" s="33">
        <v>2.8</v>
      </c>
      <c r="AE628" s="33">
        <v>12.1</v>
      </c>
      <c r="AF628" s="33">
        <v>11</v>
      </c>
      <c r="AG628" s="33">
        <v>3.5</v>
      </c>
      <c r="AH628" s="33">
        <v>2.6</v>
      </c>
    </row>
    <row r="629" spans="1:34" ht="14.5" x14ac:dyDescent="0.35">
      <c r="A629" s="8" t="str">
        <f t="shared" si="12"/>
        <v>InflationsrateSlowenien</v>
      </c>
      <c r="B629" s="8">
        <v>629</v>
      </c>
      <c r="C629" s="32" t="s">
        <v>352</v>
      </c>
      <c r="D629" s="32" t="s">
        <v>26</v>
      </c>
      <c r="E629" s="32" t="s">
        <v>151</v>
      </c>
      <c r="F629" s="32" t="s">
        <v>351</v>
      </c>
      <c r="G629" s="32" t="s">
        <v>32</v>
      </c>
      <c r="H629" s="32" t="s">
        <v>375</v>
      </c>
      <c r="I629" s="33">
        <v>9</v>
      </c>
      <c r="J629" s="33">
        <v>8.6</v>
      </c>
      <c r="K629" s="33">
        <v>7.5</v>
      </c>
      <c r="L629" s="33">
        <v>5.6</v>
      </c>
      <c r="M629" s="33">
        <v>3.7</v>
      </c>
      <c r="N629" s="33">
        <v>2.4</v>
      </c>
      <c r="O629" s="33">
        <v>2.5</v>
      </c>
      <c r="P629" s="33">
        <v>3.8</v>
      </c>
      <c r="Q629" s="33">
        <v>5.5</v>
      </c>
      <c r="R629" s="33">
        <v>0.8</v>
      </c>
      <c r="S629" s="33">
        <v>2.1</v>
      </c>
      <c r="T629" s="33">
        <v>2.1</v>
      </c>
      <c r="U629" s="33">
        <v>2.8</v>
      </c>
      <c r="V629" s="33">
        <v>1.9</v>
      </c>
      <c r="W629" s="33">
        <v>0.4</v>
      </c>
      <c r="X629" s="33">
        <v>-0.8</v>
      </c>
      <c r="Y629" s="33">
        <v>-0.2</v>
      </c>
      <c r="Z629" s="33">
        <v>1.6</v>
      </c>
      <c r="AA629" s="33">
        <v>1.9</v>
      </c>
      <c r="AB629" s="33">
        <v>1.7</v>
      </c>
      <c r="AC629" s="33">
        <v>-0.3</v>
      </c>
      <c r="AD629" s="33">
        <v>2</v>
      </c>
      <c r="AE629" s="33">
        <v>9.3000000000000007</v>
      </c>
      <c r="AF629" s="33">
        <v>7.2</v>
      </c>
      <c r="AG629" s="33">
        <v>2.9</v>
      </c>
      <c r="AH629" s="33">
        <v>2</v>
      </c>
    </row>
    <row r="630" spans="1:34" ht="14.5" x14ac:dyDescent="0.35">
      <c r="A630" s="8" t="str">
        <f t="shared" si="12"/>
        <v>InflationsrateSpanien</v>
      </c>
      <c r="B630" s="8">
        <v>630</v>
      </c>
      <c r="C630" s="32" t="s">
        <v>352</v>
      </c>
      <c r="D630" s="32" t="s">
        <v>8</v>
      </c>
      <c r="E630" s="32" t="s">
        <v>151</v>
      </c>
      <c r="F630" s="32" t="s">
        <v>351</v>
      </c>
      <c r="G630" s="32" t="s">
        <v>32</v>
      </c>
      <c r="H630" s="32" t="s">
        <v>375</v>
      </c>
      <c r="I630" s="33">
        <v>3.5</v>
      </c>
      <c r="J630" s="33">
        <v>2.8</v>
      </c>
      <c r="K630" s="33">
        <v>3.6</v>
      </c>
      <c r="L630" s="33">
        <v>3.1</v>
      </c>
      <c r="M630" s="33">
        <v>3.1</v>
      </c>
      <c r="N630" s="33">
        <v>3.4</v>
      </c>
      <c r="O630" s="33">
        <v>3.6</v>
      </c>
      <c r="P630" s="33">
        <v>2.8</v>
      </c>
      <c r="Q630" s="33">
        <v>4.0999999999999996</v>
      </c>
      <c r="R630" s="33">
        <v>-0.2</v>
      </c>
      <c r="S630" s="33">
        <v>2</v>
      </c>
      <c r="T630" s="33">
        <v>3</v>
      </c>
      <c r="U630" s="33">
        <v>2.4</v>
      </c>
      <c r="V630" s="33">
        <v>1.5</v>
      </c>
      <c r="W630" s="33">
        <v>-0.2</v>
      </c>
      <c r="X630" s="33">
        <v>-0.6</v>
      </c>
      <c r="Y630" s="33">
        <v>-0.3</v>
      </c>
      <c r="Z630" s="33">
        <v>2</v>
      </c>
      <c r="AA630" s="33">
        <v>1.7</v>
      </c>
      <c r="AB630" s="33">
        <v>0.8</v>
      </c>
      <c r="AC630" s="33">
        <v>-0.3</v>
      </c>
      <c r="AD630" s="33">
        <v>3</v>
      </c>
      <c r="AE630" s="33">
        <v>8.3000000000000007</v>
      </c>
      <c r="AF630" s="33">
        <v>3.4</v>
      </c>
      <c r="AG630" s="33">
        <v>3.2</v>
      </c>
      <c r="AH630" s="33">
        <v>2.1</v>
      </c>
    </row>
    <row r="631" spans="1:34" ht="14.5" x14ac:dyDescent="0.35">
      <c r="A631" s="8" t="str">
        <f t="shared" si="12"/>
        <v>InflationsrateTschechische Republik</v>
      </c>
      <c r="B631" s="8">
        <v>631</v>
      </c>
      <c r="C631" s="32" t="s">
        <v>352</v>
      </c>
      <c r="D631" s="32" t="s">
        <v>22</v>
      </c>
      <c r="E631" s="32" t="s">
        <v>151</v>
      </c>
      <c r="F631" s="32" t="s">
        <v>351</v>
      </c>
      <c r="G631" s="32" t="s">
        <v>32</v>
      </c>
      <c r="H631" s="32" t="s">
        <v>375</v>
      </c>
      <c r="I631" s="33">
        <v>3.9</v>
      </c>
      <c r="J631" s="33">
        <v>4.5</v>
      </c>
      <c r="K631" s="33">
        <v>1.4</v>
      </c>
      <c r="L631" s="33">
        <v>-0.1</v>
      </c>
      <c r="M631" s="33">
        <v>2.6</v>
      </c>
      <c r="N631" s="33">
        <v>1.6</v>
      </c>
      <c r="O631" s="33">
        <v>2.1</v>
      </c>
      <c r="P631" s="33">
        <v>2.9</v>
      </c>
      <c r="Q631" s="33">
        <v>6.3</v>
      </c>
      <c r="R631" s="33">
        <v>0.6</v>
      </c>
      <c r="S631" s="33">
        <v>1.2</v>
      </c>
      <c r="T631" s="33">
        <v>2.2000000000000002</v>
      </c>
      <c r="U631" s="33">
        <v>3.5</v>
      </c>
      <c r="V631" s="33">
        <v>1.4</v>
      </c>
      <c r="W631" s="33">
        <v>0.4</v>
      </c>
      <c r="X631" s="33">
        <v>0.3</v>
      </c>
      <c r="Y631" s="33">
        <v>0.6</v>
      </c>
      <c r="Z631" s="33">
        <v>2.4</v>
      </c>
      <c r="AA631" s="33">
        <v>2</v>
      </c>
      <c r="AB631" s="33">
        <v>2.6</v>
      </c>
      <c r="AC631" s="33">
        <v>3.3</v>
      </c>
      <c r="AD631" s="33">
        <v>3.3</v>
      </c>
      <c r="AE631" s="33">
        <v>14.8</v>
      </c>
      <c r="AF631" s="33">
        <v>12</v>
      </c>
      <c r="AG631" s="33">
        <v>2.9</v>
      </c>
      <c r="AH631" s="33">
        <v>2.2999999999999998</v>
      </c>
    </row>
    <row r="632" spans="1:34" ht="14.5" x14ac:dyDescent="0.35">
      <c r="A632" s="8" t="str">
        <f t="shared" si="12"/>
        <v>InflationsrateUngarn</v>
      </c>
      <c r="B632" s="8">
        <v>632</v>
      </c>
      <c r="C632" s="32" t="s">
        <v>352</v>
      </c>
      <c r="D632" s="32" t="s">
        <v>24</v>
      </c>
      <c r="E632" s="32" t="s">
        <v>151</v>
      </c>
      <c r="F632" s="32" t="s">
        <v>351</v>
      </c>
      <c r="G632" s="32" t="s">
        <v>32</v>
      </c>
      <c r="H632" s="32" t="s">
        <v>375</v>
      </c>
      <c r="I632" s="33">
        <v>10</v>
      </c>
      <c r="J632" s="33">
        <v>9.1</v>
      </c>
      <c r="K632" s="33">
        <v>5.2</v>
      </c>
      <c r="L632" s="33">
        <v>4.7</v>
      </c>
      <c r="M632" s="33">
        <v>6.8</v>
      </c>
      <c r="N632" s="33">
        <v>3.5</v>
      </c>
      <c r="O632" s="33">
        <v>4</v>
      </c>
      <c r="P632" s="33">
        <v>7.9</v>
      </c>
      <c r="Q632" s="33">
        <v>6</v>
      </c>
      <c r="R632" s="33">
        <v>4</v>
      </c>
      <c r="S632" s="33">
        <v>4.7</v>
      </c>
      <c r="T632" s="33">
        <v>3.9</v>
      </c>
      <c r="U632" s="33">
        <v>5.7</v>
      </c>
      <c r="V632" s="33">
        <v>1.7</v>
      </c>
      <c r="W632" s="33">
        <v>0</v>
      </c>
      <c r="X632" s="33">
        <v>0.1</v>
      </c>
      <c r="Y632" s="33">
        <v>0.4</v>
      </c>
      <c r="Z632" s="33">
        <v>2.4</v>
      </c>
      <c r="AA632" s="33">
        <v>2.9</v>
      </c>
      <c r="AB632" s="33">
        <v>3.4</v>
      </c>
      <c r="AC632" s="33">
        <v>3.4</v>
      </c>
      <c r="AD632" s="33">
        <v>5.2</v>
      </c>
      <c r="AE632" s="33">
        <v>15.3</v>
      </c>
      <c r="AF632" s="33">
        <v>17</v>
      </c>
      <c r="AG632" s="33">
        <v>4.5</v>
      </c>
      <c r="AH632" s="33">
        <v>4.0999999999999996</v>
      </c>
    </row>
    <row r="633" spans="1:34" ht="14.5" x14ac:dyDescent="0.35">
      <c r="A633" s="8" t="str">
        <f t="shared" si="12"/>
        <v>InflationsrateVereinigtes Königreich Großbritannien und Nordirland</v>
      </c>
      <c r="B633" s="8">
        <v>633</v>
      </c>
      <c r="C633" s="32" t="s">
        <v>352</v>
      </c>
      <c r="D633" s="32" t="s">
        <v>57</v>
      </c>
      <c r="E633" s="32" t="s">
        <v>151</v>
      </c>
      <c r="F633" s="32" t="s">
        <v>351</v>
      </c>
      <c r="G633" s="32" t="s">
        <v>32</v>
      </c>
      <c r="H633" s="32" t="s">
        <v>375</v>
      </c>
      <c r="I633" s="33">
        <v>0.8</v>
      </c>
      <c r="J633" s="33">
        <v>1.2</v>
      </c>
      <c r="K633" s="33">
        <v>1.3</v>
      </c>
      <c r="L633" s="33">
        <v>1.4</v>
      </c>
      <c r="M633" s="33">
        <v>1.3</v>
      </c>
      <c r="N633" s="33">
        <v>2.1</v>
      </c>
      <c r="O633" s="33">
        <v>2.2999999999999998</v>
      </c>
      <c r="P633" s="33">
        <v>2.2999999999999998</v>
      </c>
      <c r="Q633" s="33">
        <v>3.6</v>
      </c>
      <c r="R633" s="33">
        <v>2.2000000000000002</v>
      </c>
      <c r="S633" s="33">
        <v>3.3</v>
      </c>
      <c r="T633" s="33">
        <v>4.5</v>
      </c>
      <c r="U633" s="33">
        <v>2.8</v>
      </c>
      <c r="V633" s="33">
        <v>2.6</v>
      </c>
      <c r="W633" s="33">
        <v>1.5</v>
      </c>
      <c r="X633" s="33">
        <v>0</v>
      </c>
      <c r="Y633" s="33">
        <v>0.7</v>
      </c>
      <c r="Z633" s="33">
        <v>2.7</v>
      </c>
      <c r="AA633" s="33">
        <v>2.5</v>
      </c>
      <c r="AB633" s="33">
        <v>1.8</v>
      </c>
      <c r="AC633" s="33">
        <v>1</v>
      </c>
      <c r="AD633" s="33">
        <v>2.5</v>
      </c>
      <c r="AE633" s="33">
        <v>7.9</v>
      </c>
      <c r="AF633" s="33">
        <v>7.3</v>
      </c>
      <c r="AG633" s="33">
        <v>3.6</v>
      </c>
      <c r="AH633" s="33">
        <v>2.5</v>
      </c>
    </row>
    <row r="634" spans="1:34" ht="14.5" x14ac:dyDescent="0.35">
      <c r="A634" s="8" t="str">
        <f t="shared" si="12"/>
        <v>InflationsrateZypern</v>
      </c>
      <c r="B634" s="8">
        <v>634</v>
      </c>
      <c r="C634" s="32" t="s">
        <v>352</v>
      </c>
      <c r="D634" s="32" t="s">
        <v>30</v>
      </c>
      <c r="E634" s="32" t="s">
        <v>151</v>
      </c>
      <c r="F634" s="32" t="s">
        <v>351</v>
      </c>
      <c r="G634" s="32" t="s">
        <v>32</v>
      </c>
      <c r="H634" s="32" t="s">
        <v>375</v>
      </c>
      <c r="I634" s="33">
        <v>4.9000000000000004</v>
      </c>
      <c r="J634" s="33">
        <v>2</v>
      </c>
      <c r="K634" s="33">
        <v>2.8</v>
      </c>
      <c r="L634" s="33">
        <v>4</v>
      </c>
      <c r="M634" s="33">
        <v>1.9</v>
      </c>
      <c r="N634" s="33">
        <v>2</v>
      </c>
      <c r="O634" s="33">
        <v>2.2000000000000002</v>
      </c>
      <c r="P634" s="33">
        <v>2.2000000000000002</v>
      </c>
      <c r="Q634" s="33">
        <v>4.4000000000000004</v>
      </c>
      <c r="R634" s="33">
        <v>0.2</v>
      </c>
      <c r="S634" s="33">
        <v>2.6</v>
      </c>
      <c r="T634" s="33">
        <v>3.5</v>
      </c>
      <c r="U634" s="33">
        <v>3.1</v>
      </c>
      <c r="V634" s="33">
        <v>0.4</v>
      </c>
      <c r="W634" s="33">
        <v>-0.3</v>
      </c>
      <c r="X634" s="33">
        <v>-1.5</v>
      </c>
      <c r="Y634" s="33">
        <v>-1.2</v>
      </c>
      <c r="Z634" s="33">
        <v>0.7</v>
      </c>
      <c r="AA634" s="33">
        <v>0.8</v>
      </c>
      <c r="AB634" s="33">
        <v>0.5</v>
      </c>
      <c r="AC634" s="33">
        <v>-1.1000000000000001</v>
      </c>
      <c r="AD634" s="33">
        <v>2.2999999999999998</v>
      </c>
      <c r="AE634" s="33">
        <v>8.1</v>
      </c>
      <c r="AF634" s="33">
        <v>3.9</v>
      </c>
      <c r="AG634" s="33">
        <v>2.4</v>
      </c>
      <c r="AH634" s="33">
        <v>2.1</v>
      </c>
    </row>
    <row r="635" spans="1:34" ht="14.5" x14ac:dyDescent="0.35">
      <c r="A635" s="8" t="str">
        <f t="shared" si="12"/>
        <v>InvestitionsquoteBelgien</v>
      </c>
      <c r="B635" s="8">
        <v>635</v>
      </c>
      <c r="C635" s="32" t="s">
        <v>182</v>
      </c>
      <c r="D635" s="32" t="s">
        <v>9</v>
      </c>
      <c r="E635" s="32" t="s">
        <v>183</v>
      </c>
      <c r="F635" s="32" t="s">
        <v>344</v>
      </c>
      <c r="G635" s="32" t="s">
        <v>32</v>
      </c>
      <c r="H635" s="32" t="s">
        <v>375</v>
      </c>
      <c r="I635" s="33">
        <v>22.507063832708475</v>
      </c>
      <c r="J635" s="33">
        <v>22.390270826894216</v>
      </c>
      <c r="K635" s="33">
        <v>20.696424121126022</v>
      </c>
      <c r="L635" s="33">
        <v>20.494188837703533</v>
      </c>
      <c r="M635" s="33">
        <v>21.461850409524704</v>
      </c>
      <c r="N635" s="33">
        <v>22.153893592261067</v>
      </c>
      <c r="O635" s="33">
        <v>22.325439064559134</v>
      </c>
      <c r="P635" s="33">
        <v>23.293014441289461</v>
      </c>
      <c r="Q635" s="33">
        <v>24.118141905271205</v>
      </c>
      <c r="R635" s="33">
        <v>22.784501409634466</v>
      </c>
      <c r="S635" s="33">
        <v>22.123086929810285</v>
      </c>
      <c r="T635" s="33">
        <v>23.010374824652537</v>
      </c>
      <c r="U635" s="33">
        <v>22.961887456635559</v>
      </c>
      <c r="V635" s="33">
        <v>22.173004479739362</v>
      </c>
      <c r="W635" s="33">
        <v>22.805843029076929</v>
      </c>
      <c r="X635" s="33">
        <v>22.963421769161325</v>
      </c>
      <c r="Y635" s="33">
        <v>23.277754436154872</v>
      </c>
      <c r="Z635" s="33">
        <v>23.278502802268779</v>
      </c>
      <c r="AA635" s="33">
        <v>23.622673843845071</v>
      </c>
      <c r="AB635" s="33">
        <v>24.283450900629695</v>
      </c>
      <c r="AC635" s="33">
        <v>24.078969900446598</v>
      </c>
      <c r="AD635" s="33">
        <v>23.922468783075448</v>
      </c>
      <c r="AE635" s="33">
        <v>23.899821729056686</v>
      </c>
      <c r="AF635" s="33">
        <v>24.714771847486212</v>
      </c>
      <c r="AG635" s="33">
        <v>24.866023562188911</v>
      </c>
      <c r="AH635" s="33">
        <v>24.755576864259492</v>
      </c>
    </row>
    <row r="636" spans="1:34" ht="14.5" x14ac:dyDescent="0.35">
      <c r="A636" s="8" t="str">
        <f t="shared" si="12"/>
        <v>InvestitionsquoteBulgarien</v>
      </c>
      <c r="B636" s="8">
        <v>636</v>
      </c>
      <c r="C636" s="32" t="s">
        <v>182</v>
      </c>
      <c r="D636" s="32" t="s">
        <v>25</v>
      </c>
      <c r="E636" s="32" t="s">
        <v>183</v>
      </c>
      <c r="F636" s="32" t="s">
        <v>344</v>
      </c>
      <c r="G636" s="32" t="s">
        <v>32</v>
      </c>
      <c r="H636" s="32" t="s">
        <v>375</v>
      </c>
      <c r="I636" s="33">
        <v>16.731152821876698</v>
      </c>
      <c r="J636" s="33">
        <v>19.265910858529629</v>
      </c>
      <c r="K636" s="33">
        <v>18.977272393722096</v>
      </c>
      <c r="L636" s="33">
        <v>19.805147129065801</v>
      </c>
      <c r="M636" s="33">
        <v>20.95072242866123</v>
      </c>
      <c r="N636" s="33">
        <v>25.665182103570604</v>
      </c>
      <c r="O636" s="33">
        <v>27.437770946344227</v>
      </c>
      <c r="P636" s="33">
        <v>28.288796667427885</v>
      </c>
      <c r="Q636" s="33">
        <v>32.979596991506874</v>
      </c>
      <c r="R636" s="33">
        <v>27.780996563339095</v>
      </c>
      <c r="S636" s="33">
        <v>22.182230436013441</v>
      </c>
      <c r="T636" s="33">
        <v>20.839259278433751</v>
      </c>
      <c r="U636" s="33">
        <v>21.122445028484034</v>
      </c>
      <c r="V636" s="33">
        <v>21.182540782508685</v>
      </c>
      <c r="W636" s="33">
        <v>21.06086084349305</v>
      </c>
      <c r="X636" s="33">
        <v>20.859772204074069</v>
      </c>
      <c r="Y636" s="33">
        <v>18.410467186998552</v>
      </c>
      <c r="Z636" s="33">
        <v>18.303808809637427</v>
      </c>
      <c r="AA636" s="33">
        <v>18.763160097383814</v>
      </c>
      <c r="AB636" s="33">
        <v>18.616783832743348</v>
      </c>
      <c r="AC636" s="33">
        <v>19.072671803366852</v>
      </c>
      <c r="AD636" s="33">
        <v>16.347537836542681</v>
      </c>
      <c r="AE636" s="33">
        <v>17.059484294644506</v>
      </c>
      <c r="AF636" s="33">
        <v>16.28692731044455</v>
      </c>
      <c r="AG636" s="33">
        <v>16.460407868710895</v>
      </c>
      <c r="AH636" s="33">
        <v>16.765160480054046</v>
      </c>
    </row>
    <row r="637" spans="1:34" ht="14.5" x14ac:dyDescent="0.35">
      <c r="A637" s="8" t="str">
        <f t="shared" si="12"/>
        <v>InvestitionsquoteDänemark</v>
      </c>
      <c r="B637" s="8">
        <v>637</v>
      </c>
      <c r="C637" s="32" t="s">
        <v>182</v>
      </c>
      <c r="D637" s="32" t="s">
        <v>5</v>
      </c>
      <c r="E637" s="32" t="s">
        <v>183</v>
      </c>
      <c r="F637" s="32" t="s">
        <v>344</v>
      </c>
      <c r="G637" s="32" t="s">
        <v>32</v>
      </c>
      <c r="H637" s="32" t="s">
        <v>375</v>
      </c>
      <c r="I637" s="33">
        <v>21.507605628707857</v>
      </c>
      <c r="J637" s="33">
        <v>21.303380322356265</v>
      </c>
      <c r="K637" s="33">
        <v>20.638926844556828</v>
      </c>
      <c r="L637" s="33">
        <v>20.699404420111769</v>
      </c>
      <c r="M637" s="33">
        <v>20.662702083199147</v>
      </c>
      <c r="N637" s="33">
        <v>21.173378798272871</v>
      </c>
      <c r="O637" s="33">
        <v>23.272722409140083</v>
      </c>
      <c r="P637" s="33">
        <v>23.513406887905479</v>
      </c>
      <c r="Q637" s="33">
        <v>22.94394577761495</v>
      </c>
      <c r="R637" s="33">
        <v>20.168894220747056</v>
      </c>
      <c r="S637" s="33">
        <v>18.113683275848931</v>
      </c>
      <c r="T637" s="33">
        <v>18.158224743266118</v>
      </c>
      <c r="U637" s="33">
        <v>18.777705775508416</v>
      </c>
      <c r="V637" s="33">
        <v>19.052390633251058</v>
      </c>
      <c r="W637" s="33">
        <v>19.163658756337814</v>
      </c>
      <c r="X637" s="33">
        <v>19.850630243434843</v>
      </c>
      <c r="Y637" s="33">
        <v>21.024775501373941</v>
      </c>
      <c r="Z637" s="33">
        <v>21.225708631256381</v>
      </c>
      <c r="AA637" s="33">
        <v>21.727303227776311</v>
      </c>
      <c r="AB637" s="33">
        <v>21.240854971213199</v>
      </c>
      <c r="AC637" s="33">
        <v>22.158793612166257</v>
      </c>
      <c r="AD637" s="33">
        <v>22.112423478969312</v>
      </c>
      <c r="AE637" s="33">
        <v>21.73997508161337</v>
      </c>
      <c r="AF637" s="33">
        <v>21.875684517205094</v>
      </c>
      <c r="AG637" s="33">
        <v>21.867057997231989</v>
      </c>
      <c r="AH637" s="33">
        <v>21.915726914297572</v>
      </c>
    </row>
    <row r="638" spans="1:34" ht="14.5" x14ac:dyDescent="0.35">
      <c r="A638" s="8" t="str">
        <f t="shared" si="12"/>
        <v>InvestitionsquoteDeutschland</v>
      </c>
      <c r="B638" s="8">
        <v>638</v>
      </c>
      <c r="C638" s="32" t="s">
        <v>182</v>
      </c>
      <c r="D638" s="32" t="s">
        <v>2</v>
      </c>
      <c r="E638" s="32" t="s">
        <v>183</v>
      </c>
      <c r="F638" s="32" t="s">
        <v>344</v>
      </c>
      <c r="G638" s="32" t="s">
        <v>32</v>
      </c>
      <c r="H638" s="32" t="s">
        <v>375</v>
      </c>
      <c r="I638" s="33">
        <v>23.114328928590055</v>
      </c>
      <c r="J638" s="33">
        <v>21.778195108030232</v>
      </c>
      <c r="K638" s="33">
        <v>20.121785889760339</v>
      </c>
      <c r="L638" s="33">
        <v>19.523325058668728</v>
      </c>
      <c r="M638" s="33">
        <v>19.091013560101125</v>
      </c>
      <c r="N638" s="33">
        <v>19.07669852423841</v>
      </c>
      <c r="O638" s="33">
        <v>19.802899693092055</v>
      </c>
      <c r="P638" s="33">
        <v>20.056530175431575</v>
      </c>
      <c r="Q638" s="33">
        <v>20.302966043455896</v>
      </c>
      <c r="R638" s="33">
        <v>19.267539752957198</v>
      </c>
      <c r="S638" s="33">
        <v>19.542505069411948</v>
      </c>
      <c r="T638" s="33">
        <v>20.370847502932925</v>
      </c>
      <c r="U638" s="33">
        <v>20.321093064171258</v>
      </c>
      <c r="V638" s="33">
        <v>19.901470823625662</v>
      </c>
      <c r="W638" s="33">
        <v>20.040274233713532</v>
      </c>
      <c r="X638" s="33">
        <v>20.019826976584344</v>
      </c>
      <c r="Y638" s="33">
        <v>20.298302251542395</v>
      </c>
      <c r="Z638" s="33">
        <v>20.411488877189974</v>
      </c>
      <c r="AA638" s="33">
        <v>21.065206733126331</v>
      </c>
      <c r="AB638" s="33">
        <v>21.316106859022884</v>
      </c>
      <c r="AC638" s="33">
        <v>21.540721502586869</v>
      </c>
      <c r="AD638" s="33">
        <v>21.299451270922887</v>
      </c>
      <c r="AE638" s="33">
        <v>22.085013193837199</v>
      </c>
      <c r="AF638" s="33">
        <v>22.353890903780151</v>
      </c>
      <c r="AG638" s="33">
        <v>22.371338051436407</v>
      </c>
      <c r="AH638" s="33">
        <v>22.525595082133329</v>
      </c>
    </row>
    <row r="639" spans="1:34" ht="14.5" x14ac:dyDescent="0.35">
      <c r="A639" s="8" t="str">
        <f t="shared" si="12"/>
        <v>InvestitionsquoteEstland</v>
      </c>
      <c r="B639" s="8">
        <v>639</v>
      </c>
      <c r="C639" s="32" t="s">
        <v>182</v>
      </c>
      <c r="D639" s="32" t="s">
        <v>18</v>
      </c>
      <c r="E639" s="32" t="s">
        <v>183</v>
      </c>
      <c r="F639" s="32" t="s">
        <v>344</v>
      </c>
      <c r="G639" s="32" t="s">
        <v>32</v>
      </c>
      <c r="H639" s="32" t="s">
        <v>375</v>
      </c>
      <c r="I639" s="33">
        <v>26.687233863284316</v>
      </c>
      <c r="J639" s="33">
        <v>27.430954606151076</v>
      </c>
      <c r="K639" s="33">
        <v>30.561656128796379</v>
      </c>
      <c r="L639" s="33">
        <v>32.759482321889479</v>
      </c>
      <c r="M639" s="33">
        <v>31.721530949755874</v>
      </c>
      <c r="N639" s="33">
        <v>32.862745927761573</v>
      </c>
      <c r="O639" s="33">
        <v>36.800322501479485</v>
      </c>
      <c r="P639" s="33">
        <v>36.392414517603143</v>
      </c>
      <c r="Q639" s="33">
        <v>31.130649425985947</v>
      </c>
      <c r="R639" s="33">
        <v>22.678260328081372</v>
      </c>
      <c r="S639" s="33">
        <v>21.234236251026044</v>
      </c>
      <c r="T639" s="33">
        <v>26.457703483665778</v>
      </c>
      <c r="U639" s="33">
        <v>28.710062355302433</v>
      </c>
      <c r="V639" s="33">
        <v>27.900329864764966</v>
      </c>
      <c r="W639" s="33">
        <v>25.743918540439729</v>
      </c>
      <c r="X639" s="33">
        <v>24.49416810137577</v>
      </c>
      <c r="Y639" s="33">
        <v>24.430485504124302</v>
      </c>
      <c r="Z639" s="33">
        <v>25.918230599560871</v>
      </c>
      <c r="AA639" s="33">
        <v>27.094906791484558</v>
      </c>
      <c r="AB639" s="33">
        <v>27.111497183287049</v>
      </c>
      <c r="AC639" s="33">
        <v>29.802464310947368</v>
      </c>
      <c r="AD639" s="33">
        <v>29.164775095230933</v>
      </c>
      <c r="AE639" s="33">
        <v>27.517901404954131</v>
      </c>
      <c r="AF639" s="33">
        <v>23.645642634538529</v>
      </c>
      <c r="AG639" s="33">
        <v>23.072057689662124</v>
      </c>
      <c r="AH639" s="33">
        <v>23.453789439498333</v>
      </c>
    </row>
    <row r="640" spans="1:34" ht="14.5" x14ac:dyDescent="0.35">
      <c r="A640" s="8" t="str">
        <f t="shared" si="12"/>
        <v>InvestitionsquoteEU27</v>
      </c>
      <c r="B640" s="8">
        <v>640</v>
      </c>
      <c r="C640" s="32" t="s">
        <v>182</v>
      </c>
      <c r="D640" s="32" t="s">
        <v>368</v>
      </c>
      <c r="E640" s="32" t="s">
        <v>183</v>
      </c>
      <c r="F640" s="32" t="s">
        <v>344</v>
      </c>
      <c r="G640" s="32" t="s">
        <v>32</v>
      </c>
      <c r="H640" s="32" t="s">
        <v>375</v>
      </c>
      <c r="I640" s="33">
        <v>22.796556879951929</v>
      </c>
      <c r="J640" s="33">
        <v>22.34729757429988</v>
      </c>
      <c r="K640" s="33">
        <v>21.647890176557155</v>
      </c>
      <c r="L640" s="33">
        <v>21.550819881470058</v>
      </c>
      <c r="M640" s="33">
        <v>21.654596561928251</v>
      </c>
      <c r="N640" s="33">
        <v>22.017167740957397</v>
      </c>
      <c r="O640" s="33">
        <v>22.761171678151285</v>
      </c>
      <c r="P640" s="33">
        <v>23.43310853892946</v>
      </c>
      <c r="Q640" s="33">
        <v>23.239746507626776</v>
      </c>
      <c r="R640" s="33">
        <v>21.270724230485641</v>
      </c>
      <c r="S640" s="33">
        <v>20.70079898021898</v>
      </c>
      <c r="T640" s="33">
        <v>20.808252806414966</v>
      </c>
      <c r="U640" s="33">
        <v>20.336736529441961</v>
      </c>
      <c r="V640" s="33">
        <v>19.766623191451302</v>
      </c>
      <c r="W640" s="33">
        <v>19.800765028342717</v>
      </c>
      <c r="X640" s="33">
        <v>20.227312727728176</v>
      </c>
      <c r="Y640" s="33">
        <v>20.449590422933447</v>
      </c>
      <c r="Z640" s="33">
        <v>20.767088212620681</v>
      </c>
      <c r="AA640" s="33">
        <v>21.159908794961556</v>
      </c>
      <c r="AB640" s="33">
        <v>22.21173694654507</v>
      </c>
      <c r="AC640" s="33">
        <v>22.105458899579318</v>
      </c>
      <c r="AD640" s="33">
        <v>21.950958119252959</v>
      </c>
      <c r="AE640" s="33">
        <v>22.459907436628292</v>
      </c>
      <c r="AF640" s="33">
        <v>22.35978336817092</v>
      </c>
      <c r="AG640" s="33">
        <v>22.332032771889807</v>
      </c>
      <c r="AH640" s="33">
        <v>22.457510148849796</v>
      </c>
    </row>
    <row r="641" spans="1:34" ht="14.5" x14ac:dyDescent="0.35">
      <c r="A641" s="8" t="str">
        <f t="shared" si="12"/>
        <v>InvestitionsquoteFinnland</v>
      </c>
      <c r="B641" s="8">
        <v>641</v>
      </c>
      <c r="C641" s="32" t="s">
        <v>182</v>
      </c>
      <c r="D641" s="32" t="s">
        <v>14</v>
      </c>
      <c r="E641" s="32" t="s">
        <v>183</v>
      </c>
      <c r="F641" s="32" t="s">
        <v>344</v>
      </c>
      <c r="G641" s="32" t="s">
        <v>32</v>
      </c>
      <c r="H641" s="32" t="s">
        <v>375</v>
      </c>
      <c r="I641" s="33">
        <v>23.057416338077719</v>
      </c>
      <c r="J641" s="33">
        <v>22.875238543020721</v>
      </c>
      <c r="K641" s="33">
        <v>21.602036555634875</v>
      </c>
      <c r="L641" s="33">
        <v>21.783339593671126</v>
      </c>
      <c r="M641" s="33">
        <v>22.257775986092039</v>
      </c>
      <c r="N641" s="33">
        <v>22.91802024446374</v>
      </c>
      <c r="O641" s="33">
        <v>22.763842056253143</v>
      </c>
      <c r="P641" s="33">
        <v>24.195496920971603</v>
      </c>
      <c r="Q641" s="33">
        <v>24.493861477878156</v>
      </c>
      <c r="R641" s="33">
        <v>22.954986877362487</v>
      </c>
      <c r="S641" s="33">
        <v>22.296338423433237</v>
      </c>
      <c r="T641" s="33">
        <v>22.616390064546106</v>
      </c>
      <c r="U641" s="33">
        <v>23.077841392380506</v>
      </c>
      <c r="V641" s="33">
        <v>22.00801679709868</v>
      </c>
      <c r="W641" s="33">
        <v>21.472036810586907</v>
      </c>
      <c r="X641" s="33">
        <v>21.229983205998533</v>
      </c>
      <c r="Y641" s="33">
        <v>22.744784339686831</v>
      </c>
      <c r="Z641" s="33">
        <v>23.34899094568738</v>
      </c>
      <c r="AA641" s="33">
        <v>24.075010065877962</v>
      </c>
      <c r="AB641" s="33">
        <v>23.826180490123321</v>
      </c>
      <c r="AC641" s="33">
        <v>24.042799889093338</v>
      </c>
      <c r="AD641" s="33">
        <v>23.58452593026546</v>
      </c>
      <c r="AE641" s="33">
        <v>24.226395428911761</v>
      </c>
      <c r="AF641" s="33">
        <v>23.567713403314364</v>
      </c>
      <c r="AG641" s="33">
        <v>23.414777842321595</v>
      </c>
      <c r="AH641" s="33">
        <v>23.336131446126114</v>
      </c>
    </row>
    <row r="642" spans="1:34" ht="14.5" x14ac:dyDescent="0.35">
      <c r="A642" s="8" t="str">
        <f t="shared" si="12"/>
        <v>InvestitionsquoteFrankreich</v>
      </c>
      <c r="B642" s="8">
        <v>642</v>
      </c>
      <c r="C642" s="32" t="s">
        <v>182</v>
      </c>
      <c r="D642" s="32" t="s">
        <v>0</v>
      </c>
      <c r="E642" s="32" t="s">
        <v>183</v>
      </c>
      <c r="F642" s="32" t="s">
        <v>344</v>
      </c>
      <c r="G642" s="32" t="s">
        <v>32</v>
      </c>
      <c r="H642" s="32" t="s">
        <v>375</v>
      </c>
      <c r="I642" s="33">
        <v>21.514285617668243</v>
      </c>
      <c r="J642" s="33">
        <v>21.513327265635159</v>
      </c>
      <c r="K642" s="33">
        <v>20.953326838091506</v>
      </c>
      <c r="L642" s="33">
        <v>21.034840979084617</v>
      </c>
      <c r="M642" s="33">
        <v>21.364667882224317</v>
      </c>
      <c r="N642" s="33">
        <v>21.797378681186132</v>
      </c>
      <c r="O642" s="33">
        <v>22.45076295172851</v>
      </c>
      <c r="P642" s="33">
        <v>23.182665760085715</v>
      </c>
      <c r="Q642" s="33">
        <v>23.596101145363836</v>
      </c>
      <c r="R642" s="33">
        <v>22.067503880868941</v>
      </c>
      <c r="S642" s="33">
        <v>22.105419315196947</v>
      </c>
      <c r="T642" s="33">
        <v>22.423870549935408</v>
      </c>
      <c r="U642" s="33">
        <v>22.458114787217948</v>
      </c>
      <c r="V642" s="33">
        <v>22.041867778455305</v>
      </c>
      <c r="W642" s="33">
        <v>21.819687268143266</v>
      </c>
      <c r="X642" s="33">
        <v>21.499277666991748</v>
      </c>
      <c r="Y642" s="33">
        <v>21.815392038687115</v>
      </c>
      <c r="Z642" s="33">
        <v>22.495670895795914</v>
      </c>
      <c r="AA642" s="33">
        <v>22.892634301271187</v>
      </c>
      <c r="AB642" s="33">
        <v>23.477427916812811</v>
      </c>
      <c r="AC642" s="33">
        <v>23.274249384769906</v>
      </c>
      <c r="AD642" s="33">
        <v>24.467191395449774</v>
      </c>
      <c r="AE642" s="33">
        <v>25.197833194144049</v>
      </c>
      <c r="AF642" s="33">
        <v>24.949517363413914</v>
      </c>
      <c r="AG642" s="33">
        <v>24.985933874215849</v>
      </c>
      <c r="AH642" s="33">
        <v>25.027056544227577</v>
      </c>
    </row>
    <row r="643" spans="1:34" ht="14.5" x14ac:dyDescent="0.35">
      <c r="A643" s="8" t="str">
        <f t="shared" si="12"/>
        <v>InvestitionsquoteGriechenland</v>
      </c>
      <c r="B643" s="8">
        <v>643</v>
      </c>
      <c r="C643" s="32" t="s">
        <v>182</v>
      </c>
      <c r="D643" s="32" t="s">
        <v>6</v>
      </c>
      <c r="E643" s="32" t="s">
        <v>183</v>
      </c>
      <c r="F643" s="32" t="s">
        <v>344</v>
      </c>
      <c r="G643" s="32" t="s">
        <v>32</v>
      </c>
      <c r="H643" s="32" t="s">
        <v>375</v>
      </c>
      <c r="I643" s="33">
        <v>24.641214380735065</v>
      </c>
      <c r="J643" s="33">
        <v>24.736802681843805</v>
      </c>
      <c r="K643" s="33">
        <v>23.602490627722368</v>
      </c>
      <c r="L643" s="33">
        <v>25.324756337025985</v>
      </c>
      <c r="M643" s="33">
        <v>24.395026115577561</v>
      </c>
      <c r="N643" s="33">
        <v>20.828950478889272</v>
      </c>
      <c r="O643" s="33">
        <v>23.685872131665239</v>
      </c>
      <c r="P643" s="33">
        <v>26.011849866735197</v>
      </c>
      <c r="Q643" s="33">
        <v>23.813729800851604</v>
      </c>
      <c r="R643" s="33">
        <v>20.79147760617208</v>
      </c>
      <c r="S643" s="33">
        <v>16.559266299013046</v>
      </c>
      <c r="T643" s="33">
        <v>13.676152757242452</v>
      </c>
      <c r="U643" s="33">
        <v>11.529632032173165</v>
      </c>
      <c r="V643" s="33">
        <v>11.196879773899237</v>
      </c>
      <c r="W643" s="33">
        <v>10.834283102755649</v>
      </c>
      <c r="X643" s="33">
        <v>10.770039389030607</v>
      </c>
      <c r="Y643" s="33">
        <v>11.008136660129676</v>
      </c>
      <c r="Z643" s="33">
        <v>11.789134635060716</v>
      </c>
      <c r="AA643" s="33">
        <v>11.147748049791236</v>
      </c>
      <c r="AB643" s="33">
        <v>10.687432709708455</v>
      </c>
      <c r="AC643" s="33">
        <v>12.083656282402218</v>
      </c>
      <c r="AD643" s="33">
        <v>13.313948619396982</v>
      </c>
      <c r="AE643" s="33">
        <v>13.694915894074351</v>
      </c>
      <c r="AF643" s="33">
        <v>14.097824241242654</v>
      </c>
      <c r="AG643" s="33">
        <v>14.925441600337908</v>
      </c>
      <c r="AH643" s="33">
        <v>15.637503224987407</v>
      </c>
    </row>
    <row r="644" spans="1:34" ht="14.5" x14ac:dyDescent="0.35">
      <c r="A644" s="8" t="str">
        <f t="shared" si="12"/>
        <v>InvestitionsquoteIrland</v>
      </c>
      <c r="B644" s="8">
        <v>644</v>
      </c>
      <c r="C644" s="32" t="s">
        <v>182</v>
      </c>
      <c r="D644" s="32" t="s">
        <v>4</v>
      </c>
      <c r="E644" s="32" t="s">
        <v>183</v>
      </c>
      <c r="F644" s="32" t="s">
        <v>344</v>
      </c>
      <c r="G644" s="32" t="s">
        <v>32</v>
      </c>
      <c r="H644" s="32" t="s">
        <v>375</v>
      </c>
      <c r="I644" s="33">
        <v>23.742042282015905</v>
      </c>
      <c r="J644" s="33">
        <v>23.936351454510309</v>
      </c>
      <c r="K644" s="33">
        <v>23.593136937710664</v>
      </c>
      <c r="L644" s="33">
        <v>24.911180658403424</v>
      </c>
      <c r="M644" s="33">
        <v>26.950159445489351</v>
      </c>
      <c r="N644" s="33">
        <v>29.828932256374962</v>
      </c>
      <c r="O644" s="33">
        <v>30.986684779375739</v>
      </c>
      <c r="P644" s="33">
        <v>28.707095063972389</v>
      </c>
      <c r="Q644" s="33">
        <v>24.842137300235475</v>
      </c>
      <c r="R644" s="33">
        <v>21.163145050398274</v>
      </c>
      <c r="S644" s="33">
        <v>17.577067878039134</v>
      </c>
      <c r="T644" s="33">
        <v>16.689742671986078</v>
      </c>
      <c r="U644" s="33">
        <v>19.622756729454938</v>
      </c>
      <c r="V644" s="33">
        <v>18.615326607379512</v>
      </c>
      <c r="W644" s="33">
        <v>20.594884429776656</v>
      </c>
      <c r="X644" s="33">
        <v>24.046855716816413</v>
      </c>
      <c r="Y644" s="33">
        <v>35.886281128023825</v>
      </c>
      <c r="Z644" s="33">
        <v>33.043500398454682</v>
      </c>
      <c r="AA644" s="33">
        <v>28.395004419111331</v>
      </c>
      <c r="AB644" s="33">
        <v>54.274192145301328</v>
      </c>
      <c r="AC644" s="33">
        <v>42.076969015564828</v>
      </c>
      <c r="AD644" s="33">
        <v>22.333118390894366</v>
      </c>
      <c r="AE644" s="33">
        <v>21.633183377498412</v>
      </c>
      <c r="AF644" s="33">
        <v>21.100642650116086</v>
      </c>
      <c r="AG644" s="33">
        <v>21.004527941748897</v>
      </c>
      <c r="AH644" s="33">
        <v>21.022838988222762</v>
      </c>
    </row>
    <row r="645" spans="1:34" ht="14.5" x14ac:dyDescent="0.35">
      <c r="A645" s="8" t="str">
        <f t="shared" si="12"/>
        <v>InvestitionsquoteItalien</v>
      </c>
      <c r="B645" s="8">
        <v>645</v>
      </c>
      <c r="C645" s="32" t="s">
        <v>182</v>
      </c>
      <c r="D645" s="32" t="s">
        <v>3</v>
      </c>
      <c r="E645" s="32" t="s">
        <v>183</v>
      </c>
      <c r="F645" s="32" t="s">
        <v>344</v>
      </c>
      <c r="G645" s="32" t="s">
        <v>32</v>
      </c>
      <c r="H645" s="32" t="s">
        <v>375</v>
      </c>
      <c r="I645" s="33">
        <v>20.730801852256082</v>
      </c>
      <c r="J645" s="33">
        <v>20.721066881776995</v>
      </c>
      <c r="K645" s="33">
        <v>21.363397688887837</v>
      </c>
      <c r="L645" s="33">
        <v>20.875318080753257</v>
      </c>
      <c r="M645" s="33">
        <v>20.96412702718893</v>
      </c>
      <c r="N645" s="33">
        <v>21.281658504253045</v>
      </c>
      <c r="O645" s="33">
        <v>21.580370029503694</v>
      </c>
      <c r="P645" s="33">
        <v>21.660554606029081</v>
      </c>
      <c r="Q645" s="33">
        <v>21.277884397560236</v>
      </c>
      <c r="R645" s="33">
        <v>20.110514716697857</v>
      </c>
      <c r="S645" s="33">
        <v>20.024229199288268</v>
      </c>
      <c r="T645" s="33">
        <v>19.71386912314496</v>
      </c>
      <c r="U645" s="33">
        <v>18.309056064576858</v>
      </c>
      <c r="V645" s="33">
        <v>17.204590169220172</v>
      </c>
      <c r="W645" s="33">
        <v>16.7221639836648</v>
      </c>
      <c r="X645" s="33">
        <v>16.935467014628284</v>
      </c>
      <c r="Y645" s="33">
        <v>17.17099494217139</v>
      </c>
      <c r="Z645" s="33">
        <v>17.480774136484484</v>
      </c>
      <c r="AA645" s="33">
        <v>17.846138994722228</v>
      </c>
      <c r="AB645" s="33">
        <v>17.989234402490414</v>
      </c>
      <c r="AC645" s="33">
        <v>17.968914786544989</v>
      </c>
      <c r="AD645" s="33">
        <v>20.491169344992304</v>
      </c>
      <c r="AE645" s="33">
        <v>21.942492058737852</v>
      </c>
      <c r="AF645" s="33">
        <v>21.159888849274807</v>
      </c>
      <c r="AG645" s="33">
        <v>20.89514396844028</v>
      </c>
      <c r="AH645" s="33">
        <v>21.100363913662441</v>
      </c>
    </row>
    <row r="646" spans="1:34" ht="14.5" x14ac:dyDescent="0.35">
      <c r="A646" s="8" t="str">
        <f t="shared" si="12"/>
        <v>InvestitionsquoteKroatien</v>
      </c>
      <c r="B646" s="8">
        <v>646</v>
      </c>
      <c r="C646" s="32" t="s">
        <v>182</v>
      </c>
      <c r="D646" s="32" t="s">
        <v>27</v>
      </c>
      <c r="E646" s="32" t="s">
        <v>183</v>
      </c>
      <c r="F646" s="32" t="s">
        <v>344</v>
      </c>
      <c r="G646" s="32" t="s">
        <v>32</v>
      </c>
      <c r="H646" s="32" t="s">
        <v>375</v>
      </c>
      <c r="I646" s="33">
        <v>19.916665553648585</v>
      </c>
      <c r="J646" s="33">
        <v>20.413685548033936</v>
      </c>
      <c r="K646" s="33">
        <v>22.127030841724572</v>
      </c>
      <c r="L646" s="33">
        <v>25.556326314789768</v>
      </c>
      <c r="M646" s="33">
        <v>25.422583871125926</v>
      </c>
      <c r="N646" s="33">
        <v>25.17605716500923</v>
      </c>
      <c r="O646" s="33">
        <v>26.290453150210841</v>
      </c>
      <c r="P646" s="33">
        <v>26.485875930722884</v>
      </c>
      <c r="Q646" s="33">
        <v>27.836283896271379</v>
      </c>
      <c r="R646" s="33">
        <v>24.876878277423646</v>
      </c>
      <c r="S646" s="33">
        <v>20.875193438877822</v>
      </c>
      <c r="T646" s="33">
        <v>19.868761454251775</v>
      </c>
      <c r="U646" s="33">
        <v>19.27160161133553</v>
      </c>
      <c r="V646" s="33">
        <v>19.335568925051867</v>
      </c>
      <c r="W646" s="33">
        <v>18.955702061422468</v>
      </c>
      <c r="X646" s="33">
        <v>19.226463892594605</v>
      </c>
      <c r="Y646" s="33">
        <v>19.705948564712308</v>
      </c>
      <c r="Z646" s="33">
        <v>19.61056782620436</v>
      </c>
      <c r="AA646" s="33">
        <v>20.014582979979711</v>
      </c>
      <c r="AB646" s="33">
        <v>21.23831450614788</v>
      </c>
      <c r="AC646" s="33">
        <v>22.180664265076398</v>
      </c>
      <c r="AD646" s="33">
        <v>21.048154886215499</v>
      </c>
      <c r="AE646" s="33">
        <v>19.633857018747928</v>
      </c>
      <c r="AF646" s="33">
        <v>19.715067389674886</v>
      </c>
      <c r="AG646" s="33">
        <v>19.877466008619695</v>
      </c>
      <c r="AH646" s="33">
        <v>20.171584917221118</v>
      </c>
    </row>
    <row r="647" spans="1:34" ht="14.5" x14ac:dyDescent="0.35">
      <c r="A647" s="8" t="str">
        <f t="shared" si="12"/>
        <v>InvestitionsquoteLettland</v>
      </c>
      <c r="B647" s="8">
        <v>647</v>
      </c>
      <c r="C647" s="32" t="s">
        <v>182</v>
      </c>
      <c r="D647" s="32" t="s">
        <v>19</v>
      </c>
      <c r="E647" s="32" t="s">
        <v>183</v>
      </c>
      <c r="F647" s="32" t="s">
        <v>344</v>
      </c>
      <c r="G647" s="32" t="s">
        <v>32</v>
      </c>
      <c r="H647" s="32" t="s">
        <v>375</v>
      </c>
      <c r="I647" s="33">
        <v>24.979871849562276</v>
      </c>
      <c r="J647" s="33">
        <v>27.116960715944515</v>
      </c>
      <c r="K647" s="33">
        <v>24.305525816167766</v>
      </c>
      <c r="L647" s="33">
        <v>24.684515644409249</v>
      </c>
      <c r="M647" s="33">
        <v>28.600703631343315</v>
      </c>
      <c r="N647" s="33">
        <v>31.015613792134257</v>
      </c>
      <c r="O647" s="33">
        <v>33.855504483144749</v>
      </c>
      <c r="P647" s="33">
        <v>36.195154652252654</v>
      </c>
      <c r="Q647" s="33">
        <v>31.86096980949457</v>
      </c>
      <c r="R647" s="33">
        <v>22.225040934188982</v>
      </c>
      <c r="S647" s="33">
        <v>19.051712794905786</v>
      </c>
      <c r="T647" s="33">
        <v>22.999629626631261</v>
      </c>
      <c r="U647" s="33">
        <v>26.025738387964125</v>
      </c>
      <c r="V647" s="33">
        <v>24.276528956644707</v>
      </c>
      <c r="W647" s="33">
        <v>22.79651905967205</v>
      </c>
      <c r="X647" s="33">
        <v>21.863021235847278</v>
      </c>
      <c r="Y647" s="33">
        <v>19.30802181360686</v>
      </c>
      <c r="Z647" s="33">
        <v>20.599249270783186</v>
      </c>
      <c r="AA647" s="33">
        <v>22.118225012657117</v>
      </c>
      <c r="AB647" s="33">
        <v>22.028844527844456</v>
      </c>
      <c r="AC647" s="33">
        <v>22.425344061301665</v>
      </c>
      <c r="AD647" s="33">
        <v>22.373761317079737</v>
      </c>
      <c r="AE647" s="33">
        <v>21.745776887746164</v>
      </c>
      <c r="AF647" s="33">
        <v>22.963729641607987</v>
      </c>
      <c r="AG647" s="33">
        <v>22.558059990868511</v>
      </c>
      <c r="AH647" s="33">
        <v>22.712226848628472</v>
      </c>
    </row>
    <row r="648" spans="1:34" ht="14.5" x14ac:dyDescent="0.35">
      <c r="A648" s="8" t="str">
        <f t="shared" si="12"/>
        <v>InvestitionsquoteLitauen</v>
      </c>
      <c r="B648" s="8">
        <v>648</v>
      </c>
      <c r="C648" s="32" t="s">
        <v>182</v>
      </c>
      <c r="D648" s="32" t="s">
        <v>20</v>
      </c>
      <c r="E648" s="32" t="s">
        <v>183</v>
      </c>
      <c r="F648" s="32" t="s">
        <v>344</v>
      </c>
      <c r="G648" s="32" t="s">
        <v>32</v>
      </c>
      <c r="H648" s="32" t="s">
        <v>375</v>
      </c>
      <c r="I648" s="33">
        <v>19.149156084170635</v>
      </c>
      <c r="J648" s="33">
        <v>20.540579431064803</v>
      </c>
      <c r="K648" s="33">
        <v>20.720716567022716</v>
      </c>
      <c r="L648" s="33">
        <v>21.563243243243242</v>
      </c>
      <c r="M648" s="33">
        <v>22.920283407987082</v>
      </c>
      <c r="N648" s="33">
        <v>23.409908140736476</v>
      </c>
      <c r="O648" s="33">
        <v>25.954453631914802</v>
      </c>
      <c r="P648" s="33">
        <v>28.605036258385546</v>
      </c>
      <c r="Q648" s="33">
        <v>26.066447499959434</v>
      </c>
      <c r="R648" s="33">
        <v>17.884961934430628</v>
      </c>
      <c r="S648" s="33">
        <v>16.859273242364672</v>
      </c>
      <c r="T648" s="33">
        <v>18.459873609269291</v>
      </c>
      <c r="U648" s="33">
        <v>17.324161273097765</v>
      </c>
      <c r="V648" s="33">
        <v>18.421703024640163</v>
      </c>
      <c r="W648" s="33">
        <v>18.869991260564479</v>
      </c>
      <c r="X648" s="33">
        <v>19.611173441654593</v>
      </c>
      <c r="Y648" s="33">
        <v>19.857695553545319</v>
      </c>
      <c r="Z648" s="33">
        <v>20.114792448724227</v>
      </c>
      <c r="AA648" s="33">
        <v>20.940067753145485</v>
      </c>
      <c r="AB648" s="33">
        <v>21.504065837730877</v>
      </c>
      <c r="AC648" s="33">
        <v>21.3818973207438</v>
      </c>
      <c r="AD648" s="33">
        <v>21.706516028953519</v>
      </c>
      <c r="AE648" s="33">
        <v>21.412939586991271</v>
      </c>
      <c r="AF648" s="33">
        <v>22.569528789738939</v>
      </c>
      <c r="AG648" s="33">
        <v>22.86990018649097</v>
      </c>
      <c r="AH648" s="33">
        <v>23.223783418160963</v>
      </c>
    </row>
    <row r="649" spans="1:34" ht="14.5" x14ac:dyDescent="0.35">
      <c r="A649" s="8" t="str">
        <f t="shared" si="12"/>
        <v>InvestitionsquoteLuxemburg</v>
      </c>
      <c r="B649" s="8">
        <v>649</v>
      </c>
      <c r="C649" s="32" t="s">
        <v>182</v>
      </c>
      <c r="D649" s="32" t="s">
        <v>10</v>
      </c>
      <c r="E649" s="32" t="s">
        <v>183</v>
      </c>
      <c r="F649" s="32" t="s">
        <v>344</v>
      </c>
      <c r="G649" s="32" t="s">
        <v>32</v>
      </c>
      <c r="H649" s="32" t="s">
        <v>375</v>
      </c>
      <c r="I649" s="33">
        <v>20.625049214675172</v>
      </c>
      <c r="J649" s="33">
        <v>21.879162759962462</v>
      </c>
      <c r="K649" s="33">
        <v>21.302670135527883</v>
      </c>
      <c r="L649" s="33">
        <v>21.048991336886118</v>
      </c>
      <c r="M649" s="33">
        <v>21.243276282317566</v>
      </c>
      <c r="N649" s="33">
        <v>19.34778222244385</v>
      </c>
      <c r="O649" s="33">
        <v>18.215042845584716</v>
      </c>
      <c r="P649" s="33">
        <v>18.917642308172542</v>
      </c>
      <c r="Q649" s="33">
        <v>20.144085563550309</v>
      </c>
      <c r="R649" s="33">
        <v>18.019248802967628</v>
      </c>
      <c r="S649" s="33">
        <v>16.824085813362917</v>
      </c>
      <c r="T649" s="33">
        <v>19.213252031034575</v>
      </c>
      <c r="U649" s="33">
        <v>19.177522189628906</v>
      </c>
      <c r="V649" s="33">
        <v>18.454270530155213</v>
      </c>
      <c r="W649" s="33">
        <v>19.151742029359358</v>
      </c>
      <c r="X649" s="33">
        <v>17.309460440358095</v>
      </c>
      <c r="Y649" s="33">
        <v>17.284831163923613</v>
      </c>
      <c r="Z649" s="33">
        <v>17.81132421893669</v>
      </c>
      <c r="AA649" s="33">
        <v>16.203413240862286</v>
      </c>
      <c r="AB649" s="33">
        <v>18.080143158432925</v>
      </c>
      <c r="AC649" s="33">
        <v>16.69354802464251</v>
      </c>
      <c r="AD649" s="33">
        <v>18.182163672460497</v>
      </c>
      <c r="AE649" s="33">
        <v>17.514788014807365</v>
      </c>
      <c r="AF649" s="33">
        <v>17.60837594767181</v>
      </c>
      <c r="AG649" s="33">
        <v>17.847215522116453</v>
      </c>
      <c r="AH649" s="33">
        <v>18.664816106129575</v>
      </c>
    </row>
    <row r="650" spans="1:34" ht="14.5" x14ac:dyDescent="0.35">
      <c r="A650" s="8" t="str">
        <f t="shared" si="12"/>
        <v>InvestitionsquoteMalta</v>
      </c>
      <c r="B650" s="8">
        <v>650</v>
      </c>
      <c r="C650" s="32" t="s">
        <v>182</v>
      </c>
      <c r="D650" s="32" t="s">
        <v>16</v>
      </c>
      <c r="E650" s="32" t="s">
        <v>183</v>
      </c>
      <c r="F650" s="32" t="s">
        <v>344</v>
      </c>
      <c r="G650" s="32" t="s">
        <v>32</v>
      </c>
      <c r="H650" s="32" t="s">
        <v>375</v>
      </c>
      <c r="I650" s="33">
        <v>22.70311916886369</v>
      </c>
      <c r="J650" s="33">
        <v>20.442900341589979</v>
      </c>
      <c r="K650" s="33">
        <v>16.712729205421205</v>
      </c>
      <c r="L650" s="33">
        <v>21.120747276251588</v>
      </c>
      <c r="M650" s="33">
        <v>21.029710655595387</v>
      </c>
      <c r="N650" s="33">
        <v>22.836652614236563</v>
      </c>
      <c r="O650" s="33">
        <v>22.478252822506015</v>
      </c>
      <c r="P650" s="33">
        <v>22.948631154279241</v>
      </c>
      <c r="Q650" s="33">
        <v>20.036835201949078</v>
      </c>
      <c r="R650" s="33">
        <v>18.284278329105188</v>
      </c>
      <c r="S650" s="33">
        <v>20.992546729657558</v>
      </c>
      <c r="T650" s="33">
        <v>18.16220431505069</v>
      </c>
      <c r="U650" s="33">
        <v>17.606043077157047</v>
      </c>
      <c r="V650" s="33">
        <v>16.523818814629266</v>
      </c>
      <c r="W650" s="33">
        <v>16.659848476191566</v>
      </c>
      <c r="X650" s="33">
        <v>24.199661688695578</v>
      </c>
      <c r="Y650" s="33">
        <v>22.683052006758288</v>
      </c>
      <c r="Z650" s="33">
        <v>19.912537908617193</v>
      </c>
      <c r="AA650" s="33">
        <v>19.312834540272096</v>
      </c>
      <c r="AB650" s="33">
        <v>19.846264877733606</v>
      </c>
      <c r="AC650" s="33">
        <v>20.155611719554432</v>
      </c>
      <c r="AD650" s="33">
        <v>20.31574707277105</v>
      </c>
      <c r="AE650" s="33">
        <v>25.260232842816865</v>
      </c>
      <c r="AF650" s="33">
        <v>19.458508408393385</v>
      </c>
      <c r="AG650" s="33">
        <v>19.540507685600016</v>
      </c>
      <c r="AH650" s="33">
        <v>19.677128998923116</v>
      </c>
    </row>
    <row r="651" spans="1:34" ht="14.5" x14ac:dyDescent="0.35">
      <c r="A651" s="8" t="str">
        <f t="shared" si="12"/>
        <v>InvestitionsquoteNiederlande</v>
      </c>
      <c r="B651" s="8">
        <v>651</v>
      </c>
      <c r="C651" s="32" t="s">
        <v>182</v>
      </c>
      <c r="D651" s="32" t="s">
        <v>1</v>
      </c>
      <c r="E651" s="32" t="s">
        <v>183</v>
      </c>
      <c r="F651" s="32" t="s">
        <v>344</v>
      </c>
      <c r="G651" s="32" t="s">
        <v>32</v>
      </c>
      <c r="H651" s="32" t="s">
        <v>375</v>
      </c>
      <c r="I651" s="33">
        <v>22.534164293915801</v>
      </c>
      <c r="J651" s="33">
        <v>22.14364127243033</v>
      </c>
      <c r="K651" s="33">
        <v>21.08345622055446</v>
      </c>
      <c r="L651" s="33">
        <v>20.599442288566916</v>
      </c>
      <c r="M651" s="33">
        <v>20.292242757223882</v>
      </c>
      <c r="N651" s="33">
        <v>20.413409017885829</v>
      </c>
      <c r="O651" s="33">
        <v>21.040944596319193</v>
      </c>
      <c r="P651" s="33">
        <v>23.293441219697339</v>
      </c>
      <c r="Q651" s="33">
        <v>22.117033736198195</v>
      </c>
      <c r="R651" s="33">
        <v>21.305866122955884</v>
      </c>
      <c r="S651" s="33">
        <v>19.696583315993596</v>
      </c>
      <c r="T651" s="33">
        <v>20.137339530935989</v>
      </c>
      <c r="U651" s="33">
        <v>18.761313759062492</v>
      </c>
      <c r="V651" s="33">
        <v>18.356365155958773</v>
      </c>
      <c r="W651" s="33">
        <v>17.591577818809938</v>
      </c>
      <c r="X651" s="33">
        <v>22.105975582891791</v>
      </c>
      <c r="Y651" s="33">
        <v>20.001072935622453</v>
      </c>
      <c r="Z651" s="33">
        <v>20.14100191561019</v>
      </c>
      <c r="AA651" s="33">
        <v>20.42579526529515</v>
      </c>
      <c r="AB651" s="33">
        <v>21.254158697751073</v>
      </c>
      <c r="AC651" s="33">
        <v>21.711297754008012</v>
      </c>
      <c r="AD651" s="33">
        <v>21.18168546049964</v>
      </c>
      <c r="AE651" s="33">
        <v>20.851098900525692</v>
      </c>
      <c r="AF651" s="33">
        <v>20.762533448478944</v>
      </c>
      <c r="AG651" s="33">
        <v>20.254452691450741</v>
      </c>
      <c r="AH651" s="33">
        <v>20.095355403502428</v>
      </c>
    </row>
    <row r="652" spans="1:34" ht="14.5" x14ac:dyDescent="0.35">
      <c r="A652" s="8" t="str">
        <f t="shared" si="12"/>
        <v>InvestitionsquoteÖsterreich</v>
      </c>
      <c r="B652" s="8">
        <v>652</v>
      </c>
      <c r="C652" s="32" t="s">
        <v>182</v>
      </c>
      <c r="D652" s="32" t="s">
        <v>56</v>
      </c>
      <c r="E652" s="32" t="s">
        <v>183</v>
      </c>
      <c r="F652" s="32" t="s">
        <v>344</v>
      </c>
      <c r="G652" s="32" t="s">
        <v>32</v>
      </c>
      <c r="H652" s="32" t="s">
        <v>375</v>
      </c>
      <c r="I652" s="33">
        <v>25.611673802061262</v>
      </c>
      <c r="J652" s="33">
        <v>24.796633127022726</v>
      </c>
      <c r="K652" s="33">
        <v>23.53057663741669</v>
      </c>
      <c r="L652" s="33">
        <v>24.108124427192841</v>
      </c>
      <c r="M652" s="33">
        <v>23.59150033237287</v>
      </c>
      <c r="N652" s="33">
        <v>23.052130276493159</v>
      </c>
      <c r="O652" s="33">
        <v>22.600770280538189</v>
      </c>
      <c r="P652" s="33">
        <v>22.917021741120791</v>
      </c>
      <c r="Q652" s="33">
        <v>23.276469821307661</v>
      </c>
      <c r="R652" s="33">
        <v>22.412999402869005</v>
      </c>
      <c r="S652" s="33">
        <v>21.596733453510453</v>
      </c>
      <c r="T652" s="33">
        <v>22.471702876902395</v>
      </c>
      <c r="U652" s="33">
        <v>22.649308181627038</v>
      </c>
      <c r="V652" s="33">
        <v>23.040212997306046</v>
      </c>
      <c r="W652" s="33">
        <v>22.660538424433003</v>
      </c>
      <c r="X652" s="33">
        <v>22.696715244930417</v>
      </c>
      <c r="Y652" s="33">
        <v>23.09629538489072</v>
      </c>
      <c r="Z652" s="33">
        <v>23.628533424806403</v>
      </c>
      <c r="AA652" s="33">
        <v>24.095131232543274</v>
      </c>
      <c r="AB652" s="33">
        <v>24.91438942538182</v>
      </c>
      <c r="AC652" s="33">
        <v>24.978491080723096</v>
      </c>
      <c r="AD652" s="33">
        <v>25.827395720180611</v>
      </c>
      <c r="AE652" s="33">
        <v>25.29708133132506</v>
      </c>
      <c r="AF652" s="33">
        <v>24.569848236560116</v>
      </c>
      <c r="AG652" s="33">
        <v>24.184025287581786</v>
      </c>
      <c r="AH652" s="33">
        <v>24.004894080154791</v>
      </c>
    </row>
    <row r="653" spans="1:34" ht="14.5" x14ac:dyDescent="0.35">
      <c r="A653" s="8" t="str">
        <f t="shared" si="12"/>
        <v>InvestitionsquotePolen</v>
      </c>
      <c r="B653" s="8">
        <v>653</v>
      </c>
      <c r="C653" s="32" t="s">
        <v>182</v>
      </c>
      <c r="D653" s="32" t="s">
        <v>21</v>
      </c>
      <c r="E653" s="32" t="s">
        <v>183</v>
      </c>
      <c r="F653" s="32" t="s">
        <v>344</v>
      </c>
      <c r="G653" s="32" t="s">
        <v>32</v>
      </c>
      <c r="H653" s="32" t="s">
        <v>375</v>
      </c>
      <c r="I653" s="33">
        <v>23.692989687140521</v>
      </c>
      <c r="J653" s="33">
        <v>20.440970996023278</v>
      </c>
      <c r="K653" s="33">
        <v>18.40795652377329</v>
      </c>
      <c r="L653" s="33">
        <v>18.142198802576161</v>
      </c>
      <c r="M653" s="33">
        <v>18.331974051834173</v>
      </c>
      <c r="N653" s="33">
        <v>18.893016869756597</v>
      </c>
      <c r="O653" s="33">
        <v>20.404963013041517</v>
      </c>
      <c r="P653" s="33">
        <v>22.465196023942578</v>
      </c>
      <c r="Q653" s="33">
        <v>23.105841684356601</v>
      </c>
      <c r="R653" s="33">
        <v>21.443486816931177</v>
      </c>
      <c r="S653" s="33">
        <v>19.722553765839727</v>
      </c>
      <c r="T653" s="33">
        <v>20.493086884293088</v>
      </c>
      <c r="U653" s="33">
        <v>19.58221386101533</v>
      </c>
      <c r="V653" s="33">
        <v>18.972275762732451</v>
      </c>
      <c r="W653" s="33">
        <v>20.127288080576189</v>
      </c>
      <c r="X653" s="33">
        <v>20.419456304827825</v>
      </c>
      <c r="Y653" s="33">
        <v>18.470163851273877</v>
      </c>
      <c r="Z653" s="33">
        <v>17.569853449223672</v>
      </c>
      <c r="AA653" s="33">
        <v>18.735286897850276</v>
      </c>
      <c r="AB653" s="33">
        <v>18.917086011224857</v>
      </c>
      <c r="AC653" s="33">
        <v>18.312663196547678</v>
      </c>
      <c r="AD653" s="33">
        <v>16.811221212920447</v>
      </c>
      <c r="AE653" s="33">
        <v>16.807655758200095</v>
      </c>
      <c r="AF653" s="33">
        <v>17.647363498733302</v>
      </c>
      <c r="AG653" s="33">
        <v>17.663721182161197</v>
      </c>
      <c r="AH653" s="33">
        <v>17.883842351458384</v>
      </c>
    </row>
    <row r="654" spans="1:34" ht="14.5" x14ac:dyDescent="0.35">
      <c r="A654" s="8" t="str">
        <f t="shared" si="12"/>
        <v>InvestitionsquotePortugal</v>
      </c>
      <c r="B654" s="8">
        <v>654</v>
      </c>
      <c r="C654" s="32" t="s">
        <v>182</v>
      </c>
      <c r="D654" s="32" t="s">
        <v>7</v>
      </c>
      <c r="E654" s="32" t="s">
        <v>183</v>
      </c>
      <c r="F654" s="32" t="s">
        <v>344</v>
      </c>
      <c r="G654" s="32" t="s">
        <v>32</v>
      </c>
      <c r="H654" s="32" t="s">
        <v>375</v>
      </c>
      <c r="I654" s="33">
        <v>28.003037040209634</v>
      </c>
      <c r="J654" s="33">
        <v>27.381594549806664</v>
      </c>
      <c r="K654" s="33">
        <v>25.857101469404991</v>
      </c>
      <c r="L654" s="33">
        <v>23.760436071169639</v>
      </c>
      <c r="M654" s="33">
        <v>23.4240688243686</v>
      </c>
      <c r="N654" s="33">
        <v>23.126575580232949</v>
      </c>
      <c r="O654" s="33">
        <v>22.532850556806938</v>
      </c>
      <c r="P654" s="33">
        <v>22.509621992735497</v>
      </c>
      <c r="Q654" s="33">
        <v>22.852233465920129</v>
      </c>
      <c r="R654" s="33">
        <v>21.201598026182271</v>
      </c>
      <c r="S654" s="33">
        <v>20.573818500891932</v>
      </c>
      <c r="T654" s="33">
        <v>18.420249840712064</v>
      </c>
      <c r="U654" s="33">
        <v>15.824216438219418</v>
      </c>
      <c r="V654" s="33">
        <v>14.751581156451055</v>
      </c>
      <c r="W654" s="33">
        <v>15.031594239244814</v>
      </c>
      <c r="X654" s="33">
        <v>15.517218545994393</v>
      </c>
      <c r="Y654" s="33">
        <v>15.493265583426011</v>
      </c>
      <c r="Z654" s="33">
        <v>16.783975479108655</v>
      </c>
      <c r="AA654" s="33">
        <v>17.522527330334075</v>
      </c>
      <c r="AB654" s="33">
        <v>18.106230868768968</v>
      </c>
      <c r="AC654" s="33">
        <v>19.205072439555572</v>
      </c>
      <c r="AD654" s="33">
        <v>20.198511292589046</v>
      </c>
      <c r="AE654" s="33">
        <v>20.081451410575522</v>
      </c>
      <c r="AF654" s="33">
        <v>19.28137502580385</v>
      </c>
      <c r="AG654" s="33">
        <v>19.562315936286623</v>
      </c>
      <c r="AH654" s="33">
        <v>19.916449193494167</v>
      </c>
    </row>
    <row r="655" spans="1:34" ht="14.5" x14ac:dyDescent="0.35">
      <c r="A655" s="8" t="str">
        <f t="shared" si="12"/>
        <v>InvestitionsquoteRumänien</v>
      </c>
      <c r="B655" s="8">
        <v>655</v>
      </c>
      <c r="C655" s="32" t="s">
        <v>182</v>
      </c>
      <c r="D655" s="32" t="s">
        <v>100</v>
      </c>
      <c r="E655" s="32" t="s">
        <v>183</v>
      </c>
      <c r="F655" s="32" t="s">
        <v>344</v>
      </c>
      <c r="G655" s="32" t="s">
        <v>32</v>
      </c>
      <c r="H655" s="32" t="s">
        <v>375</v>
      </c>
      <c r="I655" s="33">
        <v>19.119854586821312</v>
      </c>
      <c r="J655" s="33">
        <v>21.039773066078318</v>
      </c>
      <c r="K655" s="33">
        <v>21.463630871072819</v>
      </c>
      <c r="L655" s="33">
        <v>22.740076491001364</v>
      </c>
      <c r="M655" s="33">
        <v>22.295331197279804</v>
      </c>
      <c r="N655" s="33">
        <v>23.362941065738926</v>
      </c>
      <c r="O655" s="33">
        <v>26.616116675370442</v>
      </c>
      <c r="P655" s="33">
        <v>35.342584174906207</v>
      </c>
      <c r="Q655" s="33">
        <v>37.286485685440923</v>
      </c>
      <c r="R655" s="33">
        <v>25.997600274254374</v>
      </c>
      <c r="S655" s="33">
        <v>25.672266885789579</v>
      </c>
      <c r="T655" s="33">
        <v>26.826174253196939</v>
      </c>
      <c r="U655" s="33">
        <v>27.006884296496363</v>
      </c>
      <c r="V655" s="33">
        <v>24.426118938637089</v>
      </c>
      <c r="W655" s="33">
        <v>24.363080750393198</v>
      </c>
      <c r="X655" s="33">
        <v>24.947848834598286</v>
      </c>
      <c r="Y655" s="33">
        <v>23.114014327577127</v>
      </c>
      <c r="Z655" s="33">
        <v>22.826013949883752</v>
      </c>
      <c r="AA655" s="33">
        <v>21.385618611576554</v>
      </c>
      <c r="AB655" s="33">
        <v>22.979371025432531</v>
      </c>
      <c r="AC655" s="33">
        <v>23.530246601692379</v>
      </c>
      <c r="AD655" s="33">
        <v>24.252260131697348</v>
      </c>
      <c r="AE655" s="33">
        <v>24.938870068038792</v>
      </c>
      <c r="AF655" s="33">
        <v>26.161807826244615</v>
      </c>
      <c r="AG655" s="33">
        <v>27.120761170425347</v>
      </c>
      <c r="AH655" s="33">
        <v>28.109503470735692</v>
      </c>
    </row>
    <row r="656" spans="1:34" ht="14.5" x14ac:dyDescent="0.35">
      <c r="A656" s="8" t="str">
        <f t="shared" si="12"/>
        <v>InvestitionsquoteSchweden</v>
      </c>
      <c r="B656" s="8">
        <v>656</v>
      </c>
      <c r="C656" s="32" t="s">
        <v>182</v>
      </c>
      <c r="D656" s="32" t="s">
        <v>13</v>
      </c>
      <c r="E656" s="32" t="s">
        <v>183</v>
      </c>
      <c r="F656" s="32" t="s">
        <v>344</v>
      </c>
      <c r="G656" s="32" t="s">
        <v>32</v>
      </c>
      <c r="H656" s="32" t="s">
        <v>375</v>
      </c>
      <c r="I656" s="33">
        <v>22.259816763981995</v>
      </c>
      <c r="J656" s="33">
        <v>22.679912498587111</v>
      </c>
      <c r="K656" s="33">
        <v>22.052575186580953</v>
      </c>
      <c r="L656" s="33">
        <v>21.645606093615399</v>
      </c>
      <c r="M656" s="33">
        <v>21.882033528443632</v>
      </c>
      <c r="N656" s="33">
        <v>22.411564318332633</v>
      </c>
      <c r="O656" s="33">
        <v>23.229376089962162</v>
      </c>
      <c r="P656" s="33">
        <v>24.166470397960655</v>
      </c>
      <c r="Q656" s="33">
        <v>24.546362769700838</v>
      </c>
      <c r="R656" s="33">
        <v>22.493787350347947</v>
      </c>
      <c r="S656" s="33">
        <v>22.490409480014584</v>
      </c>
      <c r="T656" s="33">
        <v>22.89398469113349</v>
      </c>
      <c r="U656" s="33">
        <v>22.723522783072582</v>
      </c>
      <c r="V656" s="33">
        <v>22.445483799155099</v>
      </c>
      <c r="W656" s="33">
        <v>23.228467740117665</v>
      </c>
      <c r="X656" s="33">
        <v>23.75343565381284</v>
      </c>
      <c r="Y656" s="33">
        <v>24.210520832130058</v>
      </c>
      <c r="Z656" s="33">
        <v>25.136483712547246</v>
      </c>
      <c r="AA656" s="33">
        <v>25.179638573031621</v>
      </c>
      <c r="AB656" s="33">
        <v>24.409762399895911</v>
      </c>
      <c r="AC656" s="33">
        <v>25.115539467996474</v>
      </c>
      <c r="AD656" s="33">
        <v>25.591837359597768</v>
      </c>
      <c r="AE656" s="33">
        <v>27.130562612155334</v>
      </c>
      <c r="AF656" s="33">
        <v>26.649527706890698</v>
      </c>
      <c r="AG656" s="33">
        <v>26.510038822338799</v>
      </c>
      <c r="AH656" s="33">
        <v>26.480025093030747</v>
      </c>
    </row>
    <row r="657" spans="1:34" ht="14.5" x14ac:dyDescent="0.35">
      <c r="A657" s="8" t="str">
        <f t="shared" si="12"/>
        <v>InvestitionsquoteSlowakei</v>
      </c>
      <c r="B657" s="8">
        <v>657</v>
      </c>
      <c r="C657" s="32" t="s">
        <v>182</v>
      </c>
      <c r="D657" s="32" t="s">
        <v>23</v>
      </c>
      <c r="E657" s="32" t="s">
        <v>183</v>
      </c>
      <c r="F657" s="32" t="s">
        <v>344</v>
      </c>
      <c r="G657" s="32" t="s">
        <v>32</v>
      </c>
      <c r="H657" s="32" t="s">
        <v>375</v>
      </c>
      <c r="I657" s="33">
        <v>26.109895107876856</v>
      </c>
      <c r="J657" s="33">
        <v>28.905675750389197</v>
      </c>
      <c r="K657" s="33">
        <v>27.623113087504521</v>
      </c>
      <c r="L657" s="33">
        <v>24.352270398630647</v>
      </c>
      <c r="M657" s="33">
        <v>23.838294149240287</v>
      </c>
      <c r="N657" s="33">
        <v>26.201122297997255</v>
      </c>
      <c r="O657" s="33">
        <v>25.5776116278162</v>
      </c>
      <c r="P657" s="33">
        <v>25.427336083871353</v>
      </c>
      <c r="Q657" s="33">
        <v>24.750687048497969</v>
      </c>
      <c r="R657" s="33">
        <v>20.801319905453582</v>
      </c>
      <c r="S657" s="33">
        <v>21.017261688358904</v>
      </c>
      <c r="T657" s="33">
        <v>23.175317158383475</v>
      </c>
      <c r="U657" s="33">
        <v>20.368503162962853</v>
      </c>
      <c r="V657" s="33">
        <v>20.464152240216503</v>
      </c>
      <c r="W657" s="33">
        <v>20.477483317944586</v>
      </c>
      <c r="X657" s="33">
        <v>23.676454987825441</v>
      </c>
      <c r="Y657" s="33">
        <v>21.031511643360261</v>
      </c>
      <c r="Z657" s="33">
        <v>21.104737338770921</v>
      </c>
      <c r="AA657" s="33">
        <v>20.903925131321717</v>
      </c>
      <c r="AB657" s="33">
        <v>21.489436056664378</v>
      </c>
      <c r="AC657" s="33">
        <v>19.487832832677501</v>
      </c>
      <c r="AD657" s="33">
        <v>19.205531456066836</v>
      </c>
      <c r="AE657" s="33">
        <v>20.082675757807912</v>
      </c>
      <c r="AF657" s="33">
        <v>20.49259647133594</v>
      </c>
      <c r="AG657" s="33">
        <v>20.500391007961309</v>
      </c>
      <c r="AH657" s="33">
        <v>20.609509804631756</v>
      </c>
    </row>
    <row r="658" spans="1:34" ht="14.5" x14ac:dyDescent="0.35">
      <c r="A658" s="8" t="str">
        <f t="shared" si="12"/>
        <v>InvestitionsquoteSlowenien</v>
      </c>
      <c r="B658" s="8">
        <v>658</v>
      </c>
      <c r="C658" s="32" t="s">
        <v>182</v>
      </c>
      <c r="D658" s="32" t="s">
        <v>26</v>
      </c>
      <c r="E658" s="32" t="s">
        <v>183</v>
      </c>
      <c r="F658" s="32" t="s">
        <v>344</v>
      </c>
      <c r="G658" s="32" t="s">
        <v>32</v>
      </c>
      <c r="H658" s="32" t="s">
        <v>375</v>
      </c>
      <c r="I658" s="33">
        <v>27.41530314345848</v>
      </c>
      <c r="J658" s="33">
        <v>26.35113984026632</v>
      </c>
      <c r="K658" s="33">
        <v>24.572745482642073</v>
      </c>
      <c r="L658" s="33">
        <v>25.031116670727059</v>
      </c>
      <c r="M658" s="33">
        <v>26.015529790406106</v>
      </c>
      <c r="N658" s="33">
        <v>26.592969049473851</v>
      </c>
      <c r="O658" s="33">
        <v>27.745553432215857</v>
      </c>
      <c r="P658" s="33">
        <v>28.651236576032137</v>
      </c>
      <c r="Q658" s="33">
        <v>29.442963478591032</v>
      </c>
      <c r="R658" s="33">
        <v>24.130621683726876</v>
      </c>
      <c r="S658" s="33">
        <v>21.081588861043819</v>
      </c>
      <c r="T658" s="33">
        <v>19.944428508709318</v>
      </c>
      <c r="U658" s="33">
        <v>19.031717690569707</v>
      </c>
      <c r="V658" s="33">
        <v>19.633607310846202</v>
      </c>
      <c r="W658" s="33">
        <v>19.107574501870499</v>
      </c>
      <c r="X658" s="33">
        <v>18.654588208162945</v>
      </c>
      <c r="Y658" s="33">
        <v>17.379105817983831</v>
      </c>
      <c r="Z658" s="33">
        <v>18.320377835240663</v>
      </c>
      <c r="AA658" s="33">
        <v>19.333033251337561</v>
      </c>
      <c r="AB658" s="33">
        <v>19.584700686319774</v>
      </c>
      <c r="AC658" s="33">
        <v>18.902699802656699</v>
      </c>
      <c r="AD658" s="33">
        <v>20.240724913903847</v>
      </c>
      <c r="AE658" s="33">
        <v>21.616334459489075</v>
      </c>
      <c r="AF658" s="33">
        <v>22.391701470930414</v>
      </c>
      <c r="AG658" s="33">
        <v>22.699114997671444</v>
      </c>
      <c r="AH658" s="33">
        <v>23.217926443627931</v>
      </c>
    </row>
    <row r="659" spans="1:34" ht="14.5" x14ac:dyDescent="0.35">
      <c r="A659" s="8" t="str">
        <f t="shared" si="12"/>
        <v>InvestitionsquoteSpanien</v>
      </c>
      <c r="B659" s="8">
        <v>659</v>
      </c>
      <c r="C659" s="32" t="s">
        <v>182</v>
      </c>
      <c r="D659" s="32" t="s">
        <v>8</v>
      </c>
      <c r="E659" s="32" t="s">
        <v>183</v>
      </c>
      <c r="F659" s="32" t="s">
        <v>344</v>
      </c>
      <c r="G659" s="32" t="s">
        <v>32</v>
      </c>
      <c r="H659" s="32" t="s">
        <v>375</v>
      </c>
      <c r="I659" s="33">
        <v>25.94084133543052</v>
      </c>
      <c r="J659" s="33">
        <v>25.877291214034948</v>
      </c>
      <c r="K659" s="33">
        <v>26.155757038871219</v>
      </c>
      <c r="L659" s="33">
        <v>27.098618164050325</v>
      </c>
      <c r="M659" s="33">
        <v>27.807622897315337</v>
      </c>
      <c r="N659" s="33">
        <v>29.011588848738946</v>
      </c>
      <c r="O659" s="33">
        <v>30.027305610650483</v>
      </c>
      <c r="P659" s="33">
        <v>29.86223651583067</v>
      </c>
      <c r="Q659" s="33">
        <v>27.836465709694373</v>
      </c>
      <c r="R659" s="33">
        <v>23.113222104078936</v>
      </c>
      <c r="S659" s="33">
        <v>21.788947421900996</v>
      </c>
      <c r="T659" s="33">
        <v>20.021752965651185</v>
      </c>
      <c r="U659" s="33">
        <v>18.52752001737943</v>
      </c>
      <c r="V659" s="33">
        <v>17.364945031581978</v>
      </c>
      <c r="W659" s="33">
        <v>17.771990920078093</v>
      </c>
      <c r="X659" s="33">
        <v>18.00606998289571</v>
      </c>
      <c r="Y659" s="33">
        <v>17.950862331975376</v>
      </c>
      <c r="Z659" s="33">
        <v>18.660945623711818</v>
      </c>
      <c r="AA659" s="33">
        <v>19.43715999963451</v>
      </c>
      <c r="AB659" s="33">
        <v>20.032067108091205</v>
      </c>
      <c r="AC659" s="33">
        <v>20.422695060812686</v>
      </c>
      <c r="AD659" s="33">
        <v>20.102348869744496</v>
      </c>
      <c r="AE659" s="33">
        <v>20.076843261582752</v>
      </c>
      <c r="AF659" s="33">
        <v>20.366595296164604</v>
      </c>
      <c r="AG659" s="33">
        <v>20.53347319448244</v>
      </c>
      <c r="AH659" s="33">
        <v>20.7553033297214</v>
      </c>
    </row>
    <row r="660" spans="1:34" ht="14.5" x14ac:dyDescent="0.35">
      <c r="A660" s="8" t="str">
        <f t="shared" si="12"/>
        <v>InvestitionsquoteTschechische Republik</v>
      </c>
      <c r="B660" s="8">
        <v>660</v>
      </c>
      <c r="C660" s="32" t="s">
        <v>182</v>
      </c>
      <c r="D660" s="32" t="s">
        <v>22</v>
      </c>
      <c r="E660" s="32" t="s">
        <v>183</v>
      </c>
      <c r="F660" s="32" t="s">
        <v>344</v>
      </c>
      <c r="G660" s="32" t="s">
        <v>32</v>
      </c>
      <c r="H660" s="32" t="s">
        <v>375</v>
      </c>
      <c r="I660" s="33">
        <v>31.193120363878808</v>
      </c>
      <c r="J660" s="33">
        <v>31.109065629209269</v>
      </c>
      <c r="K660" s="33">
        <v>29.768909639678011</v>
      </c>
      <c r="L660" s="33">
        <v>29.390901633886457</v>
      </c>
      <c r="M660" s="33">
        <v>28.76964750989459</v>
      </c>
      <c r="N660" s="33">
        <v>28.788462141325134</v>
      </c>
      <c r="O660" s="33">
        <v>28.443694364097798</v>
      </c>
      <c r="P660" s="33">
        <v>29.933232854855753</v>
      </c>
      <c r="Q660" s="33">
        <v>29.248403358018827</v>
      </c>
      <c r="R660" s="33">
        <v>27.614811143255984</v>
      </c>
      <c r="S660" s="33">
        <v>27.148817767670874</v>
      </c>
      <c r="T660" s="33">
        <v>26.75486415038883</v>
      </c>
      <c r="U660" s="33">
        <v>26.155368469656477</v>
      </c>
      <c r="V660" s="33">
        <v>25.359882456621847</v>
      </c>
      <c r="W660" s="33">
        <v>25.403622744528814</v>
      </c>
      <c r="X660" s="33">
        <v>26.53804726878538</v>
      </c>
      <c r="Y660" s="33">
        <v>24.942644927226553</v>
      </c>
      <c r="Z660" s="33">
        <v>24.916279296376274</v>
      </c>
      <c r="AA660" s="33">
        <v>26.299886466986806</v>
      </c>
      <c r="AB660" s="33">
        <v>27.067642948335653</v>
      </c>
      <c r="AC660" s="33">
        <v>26.547420264134768</v>
      </c>
      <c r="AD660" s="33">
        <v>26.008112669157864</v>
      </c>
      <c r="AE660" s="33">
        <v>26.783092233664984</v>
      </c>
      <c r="AF660" s="33">
        <v>26.680167322077175</v>
      </c>
      <c r="AG660" s="33">
        <v>27.039958698700545</v>
      </c>
      <c r="AH660" s="33">
        <v>26.913265399053383</v>
      </c>
    </row>
    <row r="661" spans="1:34" ht="14.5" x14ac:dyDescent="0.35">
      <c r="A661" s="8" t="str">
        <f t="shared" si="12"/>
        <v>InvestitionsquoteUngarn</v>
      </c>
      <c r="B661" s="8">
        <v>661</v>
      </c>
      <c r="C661" s="32" t="s">
        <v>182</v>
      </c>
      <c r="D661" s="32" t="s">
        <v>24</v>
      </c>
      <c r="E661" s="32" t="s">
        <v>183</v>
      </c>
      <c r="F661" s="32" t="s">
        <v>344</v>
      </c>
      <c r="G661" s="32" t="s">
        <v>32</v>
      </c>
      <c r="H661" s="32" t="s">
        <v>375</v>
      </c>
      <c r="I661" s="33">
        <v>25.50238103279408</v>
      </c>
      <c r="J661" s="33">
        <v>24.852422607103193</v>
      </c>
      <c r="K661" s="33">
        <v>24.714435013244344</v>
      </c>
      <c r="L661" s="33">
        <v>23.625183677373929</v>
      </c>
      <c r="M661" s="33">
        <v>24.040481173431054</v>
      </c>
      <c r="N661" s="33">
        <v>23.833932950563778</v>
      </c>
      <c r="O661" s="33">
        <v>23.492231184440925</v>
      </c>
      <c r="P661" s="33">
        <v>23.69265671920099</v>
      </c>
      <c r="Q661" s="33">
        <v>23.34408809707471</v>
      </c>
      <c r="R661" s="33">
        <v>22.639643328740711</v>
      </c>
      <c r="S661" s="33">
        <v>20.069463116184082</v>
      </c>
      <c r="T661" s="33">
        <v>19.537286864623557</v>
      </c>
      <c r="U661" s="33">
        <v>19.149708086767326</v>
      </c>
      <c r="V661" s="33">
        <v>20.796161031105136</v>
      </c>
      <c r="W661" s="33">
        <v>22.009796763940301</v>
      </c>
      <c r="X661" s="33">
        <v>22.172210605913708</v>
      </c>
      <c r="Y661" s="33">
        <v>19.494805791308618</v>
      </c>
      <c r="Z661" s="33">
        <v>22.148015672151782</v>
      </c>
      <c r="AA661" s="33">
        <v>24.730914143985565</v>
      </c>
      <c r="AB661" s="33">
        <v>27.002703139791151</v>
      </c>
      <c r="AC661" s="33">
        <v>26.517643006503612</v>
      </c>
      <c r="AD661" s="33">
        <v>27.24123456740919</v>
      </c>
      <c r="AE661" s="33">
        <v>28.183392283851166</v>
      </c>
      <c r="AF661" s="33">
        <v>24.706945990424874</v>
      </c>
      <c r="AG661" s="33">
        <v>24.205692309308379</v>
      </c>
      <c r="AH661" s="33">
        <v>24.71915490777846</v>
      </c>
    </row>
    <row r="662" spans="1:34" ht="14.5" x14ac:dyDescent="0.35">
      <c r="A662" s="8" t="str">
        <f t="shared" si="12"/>
        <v>InvestitionsquoteVereinigtes Königreich Großbritannien und Nordirland</v>
      </c>
      <c r="B662" s="8">
        <v>662</v>
      </c>
      <c r="C662" s="32" t="s">
        <v>182</v>
      </c>
      <c r="D662" s="32" t="s">
        <v>57</v>
      </c>
      <c r="E662" s="32" t="s">
        <v>183</v>
      </c>
      <c r="F662" s="32" t="s">
        <v>344</v>
      </c>
      <c r="G662" s="32" t="s">
        <v>32</v>
      </c>
      <c r="H662" s="32" t="s">
        <v>375</v>
      </c>
      <c r="I662" s="33">
        <v>17.809370321380293</v>
      </c>
      <c r="J662" s="33">
        <v>17.742848791808992</v>
      </c>
      <c r="K662" s="33">
        <v>17.718238197675248</v>
      </c>
      <c r="L662" s="33">
        <v>17.510772179723347</v>
      </c>
      <c r="M662" s="33">
        <v>17.477735765746765</v>
      </c>
      <c r="N662" s="33">
        <v>17.591076025791619</v>
      </c>
      <c r="O662" s="33">
        <v>17.828276172218381</v>
      </c>
      <c r="P662" s="33">
        <v>18.147046846605384</v>
      </c>
      <c r="Q662" s="33">
        <v>17.648845381526108</v>
      </c>
      <c r="R662" s="33">
        <v>16.145898571928498</v>
      </c>
      <c r="S662" s="33">
        <v>16.057288755794804</v>
      </c>
      <c r="T662" s="33">
        <v>15.711630648566397</v>
      </c>
      <c r="U662" s="33">
        <v>15.756353886147931</v>
      </c>
      <c r="V662" s="33">
        <v>15.967790919414988</v>
      </c>
      <c r="W662" s="33">
        <v>16.572331805291128</v>
      </c>
      <c r="X662" s="33">
        <v>17.374459352208849</v>
      </c>
      <c r="Y662" s="33">
        <v>17.904897710184294</v>
      </c>
      <c r="Z662" s="33">
        <v>18.248032876154515</v>
      </c>
      <c r="AA662" s="33">
        <v>17.995784982047144</v>
      </c>
      <c r="AB662" s="33">
        <v>18.19325750552504</v>
      </c>
      <c r="AC662" s="33">
        <v>17.463769217901731</v>
      </c>
      <c r="AD662" s="33">
        <v>17.68095586886443</v>
      </c>
      <c r="AE662" s="33">
        <v>18.344046892269876</v>
      </c>
      <c r="AF662" s="33">
        <v>18.38142892383182</v>
      </c>
      <c r="AG662" s="33">
        <v>18.129496171129652</v>
      </c>
      <c r="AH662" s="33">
        <v>18.048806831817306</v>
      </c>
    </row>
    <row r="663" spans="1:34" ht="14.5" x14ac:dyDescent="0.35">
      <c r="A663" s="8" t="str">
        <f t="shared" si="12"/>
        <v>InvestitionsquoteZypern</v>
      </c>
      <c r="B663" s="8">
        <v>663</v>
      </c>
      <c r="C663" s="32" t="s">
        <v>182</v>
      </c>
      <c r="D663" s="32" t="s">
        <v>30</v>
      </c>
      <c r="E663" s="32" t="s">
        <v>183</v>
      </c>
      <c r="F663" s="32" t="s">
        <v>344</v>
      </c>
      <c r="G663" s="32" t="s">
        <v>32</v>
      </c>
      <c r="H663" s="32" t="s">
        <v>375</v>
      </c>
      <c r="I663" s="33">
        <v>20.084039799980747</v>
      </c>
      <c r="J663" s="33">
        <v>19.022693570665918</v>
      </c>
      <c r="K663" s="33">
        <v>20.947138344233917</v>
      </c>
      <c r="L663" s="33">
        <v>20.286034803418215</v>
      </c>
      <c r="M663" s="33">
        <v>20.645995652562995</v>
      </c>
      <c r="N663" s="33">
        <v>21.526334289324677</v>
      </c>
      <c r="O663" s="33">
        <v>25.077468653164185</v>
      </c>
      <c r="P663" s="33">
        <v>25.548237223597191</v>
      </c>
      <c r="Q663" s="33">
        <v>27.183136081912384</v>
      </c>
      <c r="R663" s="33">
        <v>23.439277898464777</v>
      </c>
      <c r="S663" s="33">
        <v>22.393355370422992</v>
      </c>
      <c r="T663" s="33">
        <v>18.983708394769284</v>
      </c>
      <c r="U663" s="33">
        <v>15.461619861536354</v>
      </c>
      <c r="V663" s="33">
        <v>14.079549454417458</v>
      </c>
      <c r="W663" s="33">
        <v>13.304504999199212</v>
      </c>
      <c r="X663" s="33">
        <v>12.833151751406447</v>
      </c>
      <c r="Y663" s="33">
        <v>18.034776809709989</v>
      </c>
      <c r="Z663" s="33">
        <v>20.794646039569844</v>
      </c>
      <c r="AA663" s="33">
        <v>18.781458909070778</v>
      </c>
      <c r="AB663" s="33">
        <v>18.950412160570473</v>
      </c>
      <c r="AC663" s="33">
        <v>21.128224074629969</v>
      </c>
      <c r="AD663" s="33">
        <v>19.457124483956157</v>
      </c>
      <c r="AE663" s="33">
        <v>20.365770241566764</v>
      </c>
      <c r="AF663" s="33">
        <v>20.186041062433727</v>
      </c>
      <c r="AG663" s="33">
        <v>20.162804340068043</v>
      </c>
      <c r="AH663" s="33">
        <v>20.215474481138234</v>
      </c>
    </row>
    <row r="664" spans="1:34" ht="14.5" x14ac:dyDescent="0.35">
      <c r="A664" s="8" t="str">
        <f t="shared" si="12"/>
        <v>JugendarbeitslosigkeitBelgien</v>
      </c>
      <c r="B664" s="8">
        <v>664</v>
      </c>
      <c r="C664" s="32" t="s">
        <v>85</v>
      </c>
      <c r="D664" s="32" t="s">
        <v>9</v>
      </c>
      <c r="E664" s="32" t="s">
        <v>86</v>
      </c>
      <c r="F664" s="32" t="s">
        <v>68</v>
      </c>
      <c r="G664" s="32" t="s">
        <v>32</v>
      </c>
      <c r="H664" s="32" t="s">
        <v>374</v>
      </c>
      <c r="I664" s="33">
        <v>15.2</v>
      </c>
      <c r="J664" s="33">
        <v>15.3</v>
      </c>
      <c r="K664" s="33">
        <v>15.7</v>
      </c>
      <c r="L664" s="33">
        <v>19</v>
      </c>
      <c r="M664" s="33">
        <v>17.5</v>
      </c>
      <c r="N664" s="33">
        <v>21.5</v>
      </c>
      <c r="O664" s="33">
        <v>20.5</v>
      </c>
      <c r="P664" s="33">
        <v>18.8</v>
      </c>
      <c r="Q664" s="33">
        <v>18</v>
      </c>
      <c r="R664" s="33">
        <v>21.9</v>
      </c>
      <c r="S664" s="33">
        <v>22.4</v>
      </c>
      <c r="T664" s="33">
        <v>18.7</v>
      </c>
      <c r="U664" s="33">
        <v>19.8</v>
      </c>
      <c r="V664" s="33">
        <v>23.7</v>
      </c>
      <c r="W664" s="33">
        <v>23.2</v>
      </c>
      <c r="X664" s="33">
        <v>22.1</v>
      </c>
      <c r="Y664" s="33">
        <v>20.100000000000001</v>
      </c>
      <c r="Z664" s="33">
        <v>19.3</v>
      </c>
      <c r="AA664" s="33">
        <v>15.8</v>
      </c>
      <c r="AB664" s="33">
        <v>14.2</v>
      </c>
      <c r="AC664" s="33">
        <v>15.3</v>
      </c>
      <c r="AD664" s="33">
        <v>18.2</v>
      </c>
      <c r="AE664" s="33">
        <v>16.399999999999999</v>
      </c>
      <c r="AF664" s="34"/>
      <c r="AG664" s="34"/>
      <c r="AH664" s="34"/>
    </row>
    <row r="665" spans="1:34" ht="14.5" x14ac:dyDescent="0.35">
      <c r="A665" s="8" t="str">
        <f t="shared" si="12"/>
        <v>JugendarbeitslosigkeitBulgarien</v>
      </c>
      <c r="B665" s="8">
        <v>665</v>
      </c>
      <c r="C665" s="32" t="s">
        <v>85</v>
      </c>
      <c r="D665" s="32" t="s">
        <v>25</v>
      </c>
      <c r="E665" s="32" t="s">
        <v>86</v>
      </c>
      <c r="F665" s="32" t="s">
        <v>68</v>
      </c>
      <c r="G665" s="32" t="s">
        <v>32</v>
      </c>
      <c r="H665" s="32" t="s">
        <v>374</v>
      </c>
      <c r="I665" s="33">
        <v>33.299999999999997</v>
      </c>
      <c r="J665" s="33">
        <v>39.299999999999997</v>
      </c>
      <c r="K665" s="33">
        <v>35.6</v>
      </c>
      <c r="L665" s="33">
        <v>27.1</v>
      </c>
      <c r="M665" s="33">
        <v>24.5</v>
      </c>
      <c r="N665" s="33">
        <v>22.3</v>
      </c>
      <c r="O665" s="33">
        <v>19.5</v>
      </c>
      <c r="P665" s="33">
        <v>15.1</v>
      </c>
      <c r="Q665" s="33">
        <v>12.7</v>
      </c>
      <c r="R665" s="33">
        <v>16.2</v>
      </c>
      <c r="S665" s="33">
        <v>21.9</v>
      </c>
      <c r="T665" s="33">
        <v>25</v>
      </c>
      <c r="U665" s="33">
        <v>28.1</v>
      </c>
      <c r="V665" s="33">
        <v>28.4</v>
      </c>
      <c r="W665" s="33">
        <v>23.8</v>
      </c>
      <c r="X665" s="33">
        <v>21.6</v>
      </c>
      <c r="Y665" s="33">
        <v>17.2</v>
      </c>
      <c r="Z665" s="33">
        <v>12.9</v>
      </c>
      <c r="AA665" s="33">
        <v>12.7</v>
      </c>
      <c r="AB665" s="33">
        <v>8.9</v>
      </c>
      <c r="AC665" s="33">
        <v>14.2</v>
      </c>
      <c r="AD665" s="33">
        <v>15.8</v>
      </c>
      <c r="AE665" s="33">
        <v>10.7</v>
      </c>
      <c r="AF665" s="34"/>
      <c r="AG665" s="34"/>
      <c r="AH665" s="34"/>
    </row>
    <row r="666" spans="1:34" ht="14.5" x14ac:dyDescent="0.35">
      <c r="A666" s="8" t="str">
        <f t="shared" si="12"/>
        <v>JugendarbeitslosigkeitDänemark</v>
      </c>
      <c r="B666" s="8">
        <v>666</v>
      </c>
      <c r="C666" s="32" t="s">
        <v>85</v>
      </c>
      <c r="D666" s="32" t="s">
        <v>5</v>
      </c>
      <c r="E666" s="32" t="s">
        <v>86</v>
      </c>
      <c r="F666" s="32" t="s">
        <v>68</v>
      </c>
      <c r="G666" s="32" t="s">
        <v>32</v>
      </c>
      <c r="H666" s="32" t="s">
        <v>374</v>
      </c>
      <c r="I666" s="33">
        <v>6.7</v>
      </c>
      <c r="J666" s="33">
        <v>8.3000000000000007</v>
      </c>
      <c r="K666" s="33">
        <v>7.1</v>
      </c>
      <c r="L666" s="33">
        <v>9.8000000000000007</v>
      </c>
      <c r="M666" s="33">
        <v>7.8</v>
      </c>
      <c r="N666" s="33">
        <v>8.6</v>
      </c>
      <c r="O666" s="33">
        <v>7.7</v>
      </c>
      <c r="P666" s="33">
        <v>7.5</v>
      </c>
      <c r="Q666" s="33">
        <v>9.5</v>
      </c>
      <c r="R666" s="33">
        <v>13.5</v>
      </c>
      <c r="S666" s="33">
        <v>15.6</v>
      </c>
      <c r="T666" s="33">
        <v>16.399999999999999</v>
      </c>
      <c r="U666" s="33">
        <v>15.8</v>
      </c>
      <c r="V666" s="33">
        <v>14.8</v>
      </c>
      <c r="W666" s="33">
        <v>14.2</v>
      </c>
      <c r="X666" s="33">
        <v>12.2</v>
      </c>
      <c r="Y666" s="33">
        <v>12.2</v>
      </c>
      <c r="Z666" s="33">
        <v>12.4</v>
      </c>
      <c r="AA666" s="33">
        <v>10.5</v>
      </c>
      <c r="AB666" s="33">
        <v>10.1</v>
      </c>
      <c r="AC666" s="33">
        <v>11.6</v>
      </c>
      <c r="AD666" s="33">
        <v>10.8</v>
      </c>
      <c r="AE666" s="33">
        <v>10.6</v>
      </c>
      <c r="AF666" s="34"/>
      <c r="AG666" s="34"/>
      <c r="AH666" s="34"/>
    </row>
    <row r="667" spans="1:34" ht="14.5" x14ac:dyDescent="0.35">
      <c r="A667" s="8" t="str">
        <f t="shared" si="12"/>
        <v>JugendarbeitslosigkeitDeutschland</v>
      </c>
      <c r="B667" s="8">
        <v>667</v>
      </c>
      <c r="C667" s="32" t="s">
        <v>85</v>
      </c>
      <c r="D667" s="32" t="s">
        <v>2</v>
      </c>
      <c r="E667" s="32" t="s">
        <v>86</v>
      </c>
      <c r="F667" s="32" t="s">
        <v>68</v>
      </c>
      <c r="G667" s="32" t="s">
        <v>32</v>
      </c>
      <c r="H667" s="32" t="s">
        <v>374</v>
      </c>
      <c r="I667" s="33">
        <v>8.5</v>
      </c>
      <c r="J667" s="33">
        <v>7.8</v>
      </c>
      <c r="K667" s="33">
        <v>9.3000000000000007</v>
      </c>
      <c r="L667" s="33">
        <v>11</v>
      </c>
      <c r="M667" s="33">
        <v>13</v>
      </c>
      <c r="N667" s="33">
        <v>15.5</v>
      </c>
      <c r="O667" s="33">
        <v>13.8</v>
      </c>
      <c r="P667" s="33">
        <v>11.9</v>
      </c>
      <c r="Q667" s="33">
        <v>10.6</v>
      </c>
      <c r="R667" s="33">
        <v>11.2</v>
      </c>
      <c r="S667" s="33">
        <v>9.8000000000000007</v>
      </c>
      <c r="T667" s="33">
        <v>8.5</v>
      </c>
      <c r="U667" s="33">
        <v>8</v>
      </c>
      <c r="V667" s="33">
        <v>7.8</v>
      </c>
      <c r="W667" s="33">
        <v>7.7</v>
      </c>
      <c r="X667" s="33">
        <v>7.2</v>
      </c>
      <c r="Y667" s="33">
        <v>7.1</v>
      </c>
      <c r="Z667" s="33">
        <v>6.8</v>
      </c>
      <c r="AA667" s="33">
        <v>6.2</v>
      </c>
      <c r="AB667" s="33">
        <v>5.8</v>
      </c>
      <c r="AC667" s="33">
        <v>7.1</v>
      </c>
      <c r="AD667" s="33">
        <v>7</v>
      </c>
      <c r="AE667" s="33">
        <v>6</v>
      </c>
      <c r="AF667" s="34"/>
      <c r="AG667" s="34"/>
      <c r="AH667" s="34"/>
    </row>
    <row r="668" spans="1:34" ht="14.5" x14ac:dyDescent="0.35">
      <c r="A668" s="8" t="str">
        <f t="shared" si="12"/>
        <v>JugendarbeitslosigkeitEstland</v>
      </c>
      <c r="B668" s="8">
        <v>668</v>
      </c>
      <c r="C668" s="32" t="s">
        <v>85</v>
      </c>
      <c r="D668" s="32" t="s">
        <v>18</v>
      </c>
      <c r="E668" s="32" t="s">
        <v>86</v>
      </c>
      <c r="F668" s="32" t="s">
        <v>68</v>
      </c>
      <c r="G668" s="32" t="s">
        <v>32</v>
      </c>
      <c r="H668" s="32" t="s">
        <v>374</v>
      </c>
      <c r="I668" s="33">
        <v>21.1</v>
      </c>
      <c r="J668" s="33">
        <v>24</v>
      </c>
      <c r="K668" s="33">
        <v>20.2</v>
      </c>
      <c r="L668" s="33">
        <v>26.9</v>
      </c>
      <c r="M668" s="33">
        <v>25.7</v>
      </c>
      <c r="N668" s="33">
        <v>15.1</v>
      </c>
      <c r="O668" s="33">
        <v>12.1</v>
      </c>
      <c r="P668" s="33">
        <v>10.1</v>
      </c>
      <c r="Q668" s="33">
        <v>12</v>
      </c>
      <c r="R668" s="33">
        <v>27.4</v>
      </c>
      <c r="S668" s="33">
        <v>32.9</v>
      </c>
      <c r="T668" s="33">
        <v>22.4</v>
      </c>
      <c r="U668" s="33">
        <v>20.9</v>
      </c>
      <c r="V668" s="33">
        <v>18.7</v>
      </c>
      <c r="W668" s="33">
        <v>15</v>
      </c>
      <c r="X668" s="33">
        <v>14.4</v>
      </c>
      <c r="Y668" s="33">
        <v>14.1</v>
      </c>
      <c r="Z668" s="33">
        <v>12.2</v>
      </c>
      <c r="AA668" s="33">
        <v>12.1</v>
      </c>
      <c r="AB668" s="33">
        <v>11.7</v>
      </c>
      <c r="AC668" s="33">
        <v>18.5</v>
      </c>
      <c r="AD668" s="33">
        <v>16.7</v>
      </c>
      <c r="AE668" s="33">
        <v>18.600000000000001</v>
      </c>
      <c r="AF668" s="34"/>
      <c r="AG668" s="34"/>
      <c r="AH668" s="34"/>
    </row>
    <row r="669" spans="1:34" ht="14.5" x14ac:dyDescent="0.35">
      <c r="A669" s="8" t="str">
        <f t="shared" si="12"/>
        <v>JugendarbeitslosigkeitEU27</v>
      </c>
      <c r="B669" s="8">
        <v>669</v>
      </c>
      <c r="C669" s="32" t="s">
        <v>85</v>
      </c>
      <c r="D669" s="32" t="s">
        <v>368</v>
      </c>
      <c r="E669" s="32" t="s">
        <v>86</v>
      </c>
      <c r="F669" s="32" t="s">
        <v>68</v>
      </c>
      <c r="G669" s="32" t="s">
        <v>32</v>
      </c>
      <c r="H669" s="32" t="s">
        <v>374</v>
      </c>
      <c r="I669" s="34"/>
      <c r="J669" s="34"/>
      <c r="K669" s="33">
        <v>19.399999999999999</v>
      </c>
      <c r="L669" s="33">
        <v>19.600000000000001</v>
      </c>
      <c r="M669" s="33">
        <v>20.3</v>
      </c>
      <c r="N669" s="33">
        <v>20.2</v>
      </c>
      <c r="O669" s="33">
        <v>18.399999999999999</v>
      </c>
      <c r="P669" s="33">
        <v>16</v>
      </c>
      <c r="Q669" s="33">
        <v>16</v>
      </c>
      <c r="R669" s="33">
        <v>20.399999999999999</v>
      </c>
      <c r="S669" s="33">
        <v>21.5</v>
      </c>
      <c r="T669" s="33">
        <v>21.8</v>
      </c>
      <c r="U669" s="33">
        <v>23.7</v>
      </c>
      <c r="V669" s="33">
        <v>24.4</v>
      </c>
      <c r="W669" s="33">
        <v>23.5</v>
      </c>
      <c r="X669" s="33">
        <v>21.8</v>
      </c>
      <c r="Y669" s="33">
        <v>20.100000000000001</v>
      </c>
      <c r="Z669" s="33">
        <v>18</v>
      </c>
      <c r="AA669" s="33">
        <v>16.100000000000001</v>
      </c>
      <c r="AB669" s="33">
        <v>15.1</v>
      </c>
      <c r="AC669" s="33">
        <v>16.8</v>
      </c>
      <c r="AD669" s="33">
        <v>16.7</v>
      </c>
      <c r="AE669" s="33">
        <v>14.5</v>
      </c>
      <c r="AF669" s="34"/>
      <c r="AG669" s="34"/>
      <c r="AH669" s="34"/>
    </row>
    <row r="670" spans="1:34" ht="14.5" x14ac:dyDescent="0.35">
      <c r="A670" s="8" t="str">
        <f t="shared" ref="A670:A733" si="13">C670&amp;D670</f>
        <v>JugendarbeitslosigkeitFinnland</v>
      </c>
      <c r="B670" s="8">
        <v>670</v>
      </c>
      <c r="C670" s="32" t="s">
        <v>85</v>
      </c>
      <c r="D670" s="32" t="s">
        <v>14</v>
      </c>
      <c r="E670" s="32" t="s">
        <v>86</v>
      </c>
      <c r="F670" s="32" t="s">
        <v>68</v>
      </c>
      <c r="G670" s="32" t="s">
        <v>32</v>
      </c>
      <c r="H670" s="32" t="s">
        <v>374</v>
      </c>
      <c r="I670" s="33">
        <v>28.4</v>
      </c>
      <c r="J670" s="33">
        <v>26.6</v>
      </c>
      <c r="K670" s="33">
        <v>28.2</v>
      </c>
      <c r="L670" s="33">
        <v>27.8</v>
      </c>
      <c r="M670" s="33">
        <v>27.5</v>
      </c>
      <c r="N670" s="33">
        <v>20.100000000000001</v>
      </c>
      <c r="O670" s="33">
        <v>18.7</v>
      </c>
      <c r="P670" s="33">
        <v>16.5</v>
      </c>
      <c r="Q670" s="33">
        <v>16.5</v>
      </c>
      <c r="R670" s="33">
        <v>21.5</v>
      </c>
      <c r="S670" s="33">
        <v>21.4</v>
      </c>
      <c r="T670" s="33">
        <v>20.100000000000001</v>
      </c>
      <c r="U670" s="33">
        <v>19</v>
      </c>
      <c r="V670" s="33">
        <v>19.899999999999999</v>
      </c>
      <c r="W670" s="33">
        <v>20.5</v>
      </c>
      <c r="X670" s="33">
        <v>22.4</v>
      </c>
      <c r="Y670" s="33">
        <v>20.100000000000001</v>
      </c>
      <c r="Z670" s="33">
        <v>20.100000000000001</v>
      </c>
      <c r="AA670" s="33">
        <v>17</v>
      </c>
      <c r="AB670" s="33">
        <v>17.2</v>
      </c>
      <c r="AC670" s="33">
        <v>21.4</v>
      </c>
      <c r="AD670" s="33">
        <v>17.100000000000001</v>
      </c>
      <c r="AE670" s="33">
        <v>14.2</v>
      </c>
      <c r="AF670" s="34"/>
      <c r="AG670" s="34"/>
      <c r="AH670" s="34"/>
    </row>
    <row r="671" spans="1:34" ht="14.5" x14ac:dyDescent="0.35">
      <c r="A671" s="8" t="str">
        <f t="shared" si="13"/>
        <v>JugendarbeitslosigkeitFrankreich</v>
      </c>
      <c r="B671" s="8">
        <v>671</v>
      </c>
      <c r="C671" s="32" t="s">
        <v>85</v>
      </c>
      <c r="D671" s="32" t="s">
        <v>0</v>
      </c>
      <c r="E671" s="32" t="s">
        <v>86</v>
      </c>
      <c r="F671" s="32" t="s">
        <v>68</v>
      </c>
      <c r="G671" s="32" t="s">
        <v>32</v>
      </c>
      <c r="H671" s="32" t="s">
        <v>374</v>
      </c>
      <c r="I671" s="33">
        <v>20.6</v>
      </c>
      <c r="J671" s="33">
        <v>18</v>
      </c>
      <c r="K671" s="33">
        <v>18.899999999999999</v>
      </c>
      <c r="L671" s="33">
        <v>17.3</v>
      </c>
      <c r="M671" s="33">
        <v>19.8</v>
      </c>
      <c r="N671" s="33">
        <v>20.3</v>
      </c>
      <c r="O671" s="33">
        <v>21.3</v>
      </c>
      <c r="P671" s="33">
        <v>18.8</v>
      </c>
      <c r="Q671" s="33">
        <v>18.3</v>
      </c>
      <c r="R671" s="33">
        <v>22.9</v>
      </c>
      <c r="S671" s="33">
        <v>22.5</v>
      </c>
      <c r="T671" s="33">
        <v>21.9</v>
      </c>
      <c r="U671" s="33">
        <v>23.7</v>
      </c>
      <c r="V671" s="33">
        <v>24.1</v>
      </c>
      <c r="W671" s="33">
        <v>24.2</v>
      </c>
      <c r="X671" s="33">
        <v>24.7</v>
      </c>
      <c r="Y671" s="33">
        <v>24.5</v>
      </c>
      <c r="Z671" s="33">
        <v>22.1</v>
      </c>
      <c r="AA671" s="33">
        <v>20.8</v>
      </c>
      <c r="AB671" s="33">
        <v>19.5</v>
      </c>
      <c r="AC671" s="33">
        <v>20.2</v>
      </c>
      <c r="AD671" s="33">
        <v>18.899999999999999</v>
      </c>
      <c r="AE671" s="33">
        <v>17.3</v>
      </c>
      <c r="AF671" s="34"/>
      <c r="AG671" s="34"/>
      <c r="AH671" s="34"/>
    </row>
    <row r="672" spans="1:34" ht="14.5" x14ac:dyDescent="0.35">
      <c r="A672" s="8" t="str">
        <f t="shared" si="13"/>
        <v>JugendarbeitslosigkeitGriechenland</v>
      </c>
      <c r="B672" s="8">
        <v>672</v>
      </c>
      <c r="C672" s="32" t="s">
        <v>85</v>
      </c>
      <c r="D672" s="32" t="s">
        <v>6</v>
      </c>
      <c r="E672" s="32" t="s">
        <v>86</v>
      </c>
      <c r="F672" s="32" t="s">
        <v>68</v>
      </c>
      <c r="G672" s="32" t="s">
        <v>32</v>
      </c>
      <c r="H672" s="32" t="s">
        <v>374</v>
      </c>
      <c r="I672" s="33">
        <v>29.2</v>
      </c>
      <c r="J672" s="33">
        <v>27.9</v>
      </c>
      <c r="K672" s="33">
        <v>25.8</v>
      </c>
      <c r="L672" s="33">
        <v>25.4</v>
      </c>
      <c r="M672" s="33">
        <v>26.1</v>
      </c>
      <c r="N672" s="33">
        <v>25.8</v>
      </c>
      <c r="O672" s="33">
        <v>25</v>
      </c>
      <c r="P672" s="33">
        <v>22.7</v>
      </c>
      <c r="Q672" s="33">
        <v>21.9</v>
      </c>
      <c r="R672" s="33">
        <v>25.7</v>
      </c>
      <c r="S672" s="33">
        <v>33</v>
      </c>
      <c r="T672" s="33">
        <v>44.7</v>
      </c>
      <c r="U672" s="33">
        <v>55.3</v>
      </c>
      <c r="V672" s="33">
        <v>58.3</v>
      </c>
      <c r="W672" s="33">
        <v>52.4</v>
      </c>
      <c r="X672" s="33">
        <v>49.8</v>
      </c>
      <c r="Y672" s="33">
        <v>47.3</v>
      </c>
      <c r="Z672" s="33">
        <v>43.6</v>
      </c>
      <c r="AA672" s="33">
        <v>39.9</v>
      </c>
      <c r="AB672" s="33">
        <v>35.200000000000003</v>
      </c>
      <c r="AC672" s="33">
        <v>35</v>
      </c>
      <c r="AD672" s="33">
        <v>35.5</v>
      </c>
      <c r="AE672" s="33">
        <v>31.4</v>
      </c>
      <c r="AF672" s="34"/>
      <c r="AG672" s="34"/>
      <c r="AH672" s="34"/>
    </row>
    <row r="673" spans="1:34" ht="14.5" x14ac:dyDescent="0.35">
      <c r="A673" s="8" t="str">
        <f t="shared" si="13"/>
        <v>JugendarbeitslosigkeitIrland</v>
      </c>
      <c r="B673" s="8">
        <v>673</v>
      </c>
      <c r="C673" s="32" t="s">
        <v>85</v>
      </c>
      <c r="D673" s="32" t="s">
        <v>4</v>
      </c>
      <c r="E673" s="32" t="s">
        <v>86</v>
      </c>
      <c r="F673" s="32" t="s">
        <v>68</v>
      </c>
      <c r="G673" s="32" t="s">
        <v>32</v>
      </c>
      <c r="H673" s="32" t="s">
        <v>374</v>
      </c>
      <c r="I673" s="33">
        <v>6.5</v>
      </c>
      <c r="J673" s="33">
        <v>6.2</v>
      </c>
      <c r="K673" s="33">
        <v>7.8</v>
      </c>
      <c r="L673" s="33">
        <v>8.1</v>
      </c>
      <c r="M673" s="33">
        <v>8.3000000000000007</v>
      </c>
      <c r="N673" s="33">
        <v>8.6</v>
      </c>
      <c r="O673" s="33">
        <v>8.6</v>
      </c>
      <c r="P673" s="33">
        <v>9.1999999999999993</v>
      </c>
      <c r="Q673" s="33">
        <v>13.5</v>
      </c>
      <c r="R673" s="33">
        <v>24.5</v>
      </c>
      <c r="S673" s="33">
        <v>28.1</v>
      </c>
      <c r="T673" s="33">
        <v>29.6</v>
      </c>
      <c r="U673" s="33">
        <v>30.8</v>
      </c>
      <c r="V673" s="33">
        <v>26.7</v>
      </c>
      <c r="W673" s="33">
        <v>23.4</v>
      </c>
      <c r="X673" s="33">
        <v>20.2</v>
      </c>
      <c r="Y673" s="33">
        <v>16.8</v>
      </c>
      <c r="Z673" s="33">
        <v>14.4</v>
      </c>
      <c r="AA673" s="33">
        <v>13.8</v>
      </c>
      <c r="AB673" s="33">
        <v>12.5</v>
      </c>
      <c r="AC673" s="33">
        <v>15.3</v>
      </c>
      <c r="AD673" s="33">
        <v>14.5</v>
      </c>
      <c r="AE673" s="33">
        <v>10.1</v>
      </c>
      <c r="AF673" s="34"/>
      <c r="AG673" s="34"/>
      <c r="AH673" s="34"/>
    </row>
    <row r="674" spans="1:34" ht="14.5" x14ac:dyDescent="0.35">
      <c r="A674" s="8" t="str">
        <f t="shared" si="13"/>
        <v>JugendarbeitslosigkeitItalien</v>
      </c>
      <c r="B674" s="8">
        <v>674</v>
      </c>
      <c r="C674" s="32" t="s">
        <v>85</v>
      </c>
      <c r="D674" s="32" t="s">
        <v>3</v>
      </c>
      <c r="E674" s="32" t="s">
        <v>86</v>
      </c>
      <c r="F674" s="32" t="s">
        <v>68</v>
      </c>
      <c r="G674" s="32" t="s">
        <v>32</v>
      </c>
      <c r="H674" s="32" t="s">
        <v>374</v>
      </c>
      <c r="I674" s="33">
        <v>31.5</v>
      </c>
      <c r="J674" s="33">
        <v>27.8</v>
      </c>
      <c r="K674" s="33">
        <v>27.1</v>
      </c>
      <c r="L674" s="33">
        <v>26.8</v>
      </c>
      <c r="M674" s="33">
        <v>24.4</v>
      </c>
      <c r="N674" s="33">
        <v>24.1</v>
      </c>
      <c r="O674" s="33">
        <v>21.8</v>
      </c>
      <c r="P674" s="33">
        <v>20.399999999999999</v>
      </c>
      <c r="Q674" s="33">
        <v>21.2</v>
      </c>
      <c r="R674" s="33">
        <v>25.3</v>
      </c>
      <c r="S674" s="33">
        <v>27.9</v>
      </c>
      <c r="T674" s="33">
        <v>29.2</v>
      </c>
      <c r="U674" s="33">
        <v>35.299999999999997</v>
      </c>
      <c r="V674" s="33">
        <v>40</v>
      </c>
      <c r="W674" s="33">
        <v>42.7</v>
      </c>
      <c r="X674" s="33">
        <v>40.299999999999997</v>
      </c>
      <c r="Y674" s="33">
        <v>37.799999999999997</v>
      </c>
      <c r="Z674" s="33">
        <v>34.700000000000003</v>
      </c>
      <c r="AA674" s="33">
        <v>32.200000000000003</v>
      </c>
      <c r="AB674" s="33">
        <v>29.2</v>
      </c>
      <c r="AC674" s="33">
        <v>29.4</v>
      </c>
      <c r="AD674" s="33">
        <v>29.7</v>
      </c>
      <c r="AE674" s="33">
        <v>23.7</v>
      </c>
      <c r="AF674" s="34"/>
      <c r="AG674" s="34"/>
      <c r="AH674" s="34"/>
    </row>
    <row r="675" spans="1:34" ht="14.5" x14ac:dyDescent="0.35">
      <c r="A675" s="8" t="str">
        <f t="shared" si="13"/>
        <v>JugendarbeitslosigkeitKroatien</v>
      </c>
      <c r="B675" s="8">
        <v>675</v>
      </c>
      <c r="C675" s="32" t="s">
        <v>85</v>
      </c>
      <c r="D675" s="32" t="s">
        <v>27</v>
      </c>
      <c r="E675" s="32" t="s">
        <v>86</v>
      </c>
      <c r="F675" s="32" t="s">
        <v>68</v>
      </c>
      <c r="G675" s="32" t="s">
        <v>32</v>
      </c>
      <c r="H675" s="32" t="s">
        <v>374</v>
      </c>
      <c r="I675" s="34"/>
      <c r="J675" s="34"/>
      <c r="K675" s="33">
        <v>36.299999999999997</v>
      </c>
      <c r="L675" s="33">
        <v>35.799999999999997</v>
      </c>
      <c r="M675" s="33">
        <v>32.799999999999997</v>
      </c>
      <c r="N675" s="33">
        <v>32.299999999999997</v>
      </c>
      <c r="O675" s="33">
        <v>28.9</v>
      </c>
      <c r="P675" s="33">
        <v>25.2</v>
      </c>
      <c r="Q675" s="33">
        <v>23.7</v>
      </c>
      <c r="R675" s="33">
        <v>25.2</v>
      </c>
      <c r="S675" s="33">
        <v>32.4</v>
      </c>
      <c r="T675" s="33">
        <v>36.700000000000003</v>
      </c>
      <c r="U675" s="33">
        <v>42.1</v>
      </c>
      <c r="V675" s="33">
        <v>50</v>
      </c>
      <c r="W675" s="33">
        <v>45.5</v>
      </c>
      <c r="X675" s="33">
        <v>42.3</v>
      </c>
      <c r="Y675" s="33">
        <v>31.3</v>
      </c>
      <c r="Z675" s="33">
        <v>27.4</v>
      </c>
      <c r="AA675" s="33">
        <v>23.7</v>
      </c>
      <c r="AB675" s="33">
        <v>16.600000000000001</v>
      </c>
      <c r="AC675" s="33">
        <v>21.1</v>
      </c>
      <c r="AD675" s="33">
        <v>21.9</v>
      </c>
      <c r="AE675" s="33">
        <v>18</v>
      </c>
      <c r="AF675" s="34"/>
      <c r="AG675" s="34"/>
      <c r="AH675" s="34"/>
    </row>
    <row r="676" spans="1:34" ht="14.5" x14ac:dyDescent="0.35">
      <c r="A676" s="8" t="str">
        <f t="shared" si="13"/>
        <v>JugendarbeitslosigkeitLettland</v>
      </c>
      <c r="B676" s="8">
        <v>676</v>
      </c>
      <c r="C676" s="32" t="s">
        <v>85</v>
      </c>
      <c r="D676" s="32" t="s">
        <v>19</v>
      </c>
      <c r="E676" s="32" t="s">
        <v>86</v>
      </c>
      <c r="F676" s="32" t="s">
        <v>68</v>
      </c>
      <c r="G676" s="32" t="s">
        <v>32</v>
      </c>
      <c r="H676" s="32" t="s">
        <v>374</v>
      </c>
      <c r="I676" s="33">
        <v>21.3</v>
      </c>
      <c r="J676" s="33">
        <v>24.2</v>
      </c>
      <c r="K676" s="33">
        <v>25.3</v>
      </c>
      <c r="L676" s="33">
        <v>20.399999999999999</v>
      </c>
      <c r="M676" s="33">
        <v>21.8</v>
      </c>
      <c r="N676" s="33">
        <v>15.1</v>
      </c>
      <c r="O676" s="33">
        <v>13.6</v>
      </c>
      <c r="P676" s="33">
        <v>10.6</v>
      </c>
      <c r="Q676" s="33">
        <v>13.6</v>
      </c>
      <c r="R676" s="33">
        <v>33.299999999999997</v>
      </c>
      <c r="S676" s="33">
        <v>36.200000000000003</v>
      </c>
      <c r="T676" s="33">
        <v>31</v>
      </c>
      <c r="U676" s="33">
        <v>28.5</v>
      </c>
      <c r="V676" s="33">
        <v>23.2</v>
      </c>
      <c r="W676" s="33">
        <v>19.600000000000001</v>
      </c>
      <c r="X676" s="33">
        <v>16.3</v>
      </c>
      <c r="Y676" s="33">
        <v>17.3</v>
      </c>
      <c r="Z676" s="33">
        <v>17</v>
      </c>
      <c r="AA676" s="33">
        <v>12.2</v>
      </c>
      <c r="AB676" s="33">
        <v>12.4</v>
      </c>
      <c r="AC676" s="33">
        <v>14.9</v>
      </c>
      <c r="AD676" s="33">
        <v>14.8</v>
      </c>
      <c r="AE676" s="33">
        <v>15.3</v>
      </c>
      <c r="AF676" s="34"/>
      <c r="AG676" s="34"/>
      <c r="AH676" s="34"/>
    </row>
    <row r="677" spans="1:34" ht="14.5" x14ac:dyDescent="0.35">
      <c r="A677" s="8" t="str">
        <f t="shared" si="13"/>
        <v>JugendarbeitslosigkeitLitauen</v>
      </c>
      <c r="B677" s="8">
        <v>677</v>
      </c>
      <c r="C677" s="32" t="s">
        <v>85</v>
      </c>
      <c r="D677" s="32" t="s">
        <v>20</v>
      </c>
      <c r="E677" s="32" t="s">
        <v>86</v>
      </c>
      <c r="F677" s="32" t="s">
        <v>68</v>
      </c>
      <c r="G677" s="32" t="s">
        <v>32</v>
      </c>
      <c r="H677" s="32" t="s">
        <v>374</v>
      </c>
      <c r="I677" s="33">
        <v>28.6</v>
      </c>
      <c r="J677" s="33">
        <v>31.6</v>
      </c>
      <c r="K677" s="33">
        <v>20.399999999999999</v>
      </c>
      <c r="L677" s="33">
        <v>26.9</v>
      </c>
      <c r="M677" s="33">
        <v>20.3</v>
      </c>
      <c r="N677" s="33">
        <v>15.8</v>
      </c>
      <c r="O677" s="33">
        <v>10</v>
      </c>
      <c r="P677" s="33">
        <v>8.4</v>
      </c>
      <c r="Q677" s="33">
        <v>13.3</v>
      </c>
      <c r="R677" s="33">
        <v>29.6</v>
      </c>
      <c r="S677" s="33">
        <v>35.700000000000003</v>
      </c>
      <c r="T677" s="33">
        <v>32.6</v>
      </c>
      <c r="U677" s="33">
        <v>26.7</v>
      </c>
      <c r="V677" s="33">
        <v>21.9</v>
      </c>
      <c r="W677" s="33">
        <v>19.3</v>
      </c>
      <c r="X677" s="33">
        <v>16.3</v>
      </c>
      <c r="Y677" s="33">
        <v>14.5</v>
      </c>
      <c r="Z677" s="33">
        <v>13.3</v>
      </c>
      <c r="AA677" s="33">
        <v>11.1</v>
      </c>
      <c r="AB677" s="33">
        <v>11.9</v>
      </c>
      <c r="AC677" s="33">
        <v>19.600000000000001</v>
      </c>
      <c r="AD677" s="33">
        <v>14.3</v>
      </c>
      <c r="AE677" s="33">
        <v>11.9</v>
      </c>
      <c r="AF677" s="34"/>
      <c r="AG677" s="34"/>
      <c r="AH677" s="34"/>
    </row>
    <row r="678" spans="1:34" ht="14.5" x14ac:dyDescent="0.35">
      <c r="A678" s="8" t="str">
        <f t="shared" si="13"/>
        <v>JugendarbeitslosigkeitLuxemburg</v>
      </c>
      <c r="B678" s="8">
        <v>678</v>
      </c>
      <c r="C678" s="32" t="s">
        <v>85</v>
      </c>
      <c r="D678" s="32" t="s">
        <v>10</v>
      </c>
      <c r="E678" s="32" t="s">
        <v>86</v>
      </c>
      <c r="F678" s="32" t="s">
        <v>68</v>
      </c>
      <c r="G678" s="32" t="s">
        <v>32</v>
      </c>
      <c r="H678" s="32" t="s">
        <v>374</v>
      </c>
      <c r="I678" s="33">
        <v>6.4</v>
      </c>
      <c r="J678" s="33">
        <v>6.3</v>
      </c>
      <c r="K678" s="33">
        <v>7</v>
      </c>
      <c r="L678" s="33">
        <v>10.9</v>
      </c>
      <c r="M678" s="33">
        <v>16.899999999999999</v>
      </c>
      <c r="N678" s="33">
        <v>13.7</v>
      </c>
      <c r="O678" s="33">
        <v>16.2</v>
      </c>
      <c r="P678" s="33">
        <v>15.2</v>
      </c>
      <c r="Q678" s="33">
        <v>17.899999999999999</v>
      </c>
      <c r="R678" s="33">
        <v>17.2</v>
      </c>
      <c r="S678" s="33">
        <v>14.2</v>
      </c>
      <c r="T678" s="33">
        <v>16.8</v>
      </c>
      <c r="U678" s="33">
        <v>18.8</v>
      </c>
      <c r="V678" s="33">
        <v>15.5</v>
      </c>
      <c r="W678" s="33">
        <v>22.6</v>
      </c>
      <c r="X678" s="33">
        <v>17.3</v>
      </c>
      <c r="Y678" s="33">
        <v>18.899999999999999</v>
      </c>
      <c r="Z678" s="33">
        <v>15.4</v>
      </c>
      <c r="AA678" s="33">
        <v>14.2</v>
      </c>
      <c r="AB678" s="33">
        <v>17</v>
      </c>
      <c r="AC678" s="33">
        <v>23.2</v>
      </c>
      <c r="AD678" s="33">
        <v>16.899999999999999</v>
      </c>
      <c r="AE678" s="33">
        <v>17.600000000000001</v>
      </c>
      <c r="AF678" s="34"/>
      <c r="AG678" s="34"/>
      <c r="AH678" s="34"/>
    </row>
    <row r="679" spans="1:34" ht="14.5" x14ac:dyDescent="0.35">
      <c r="A679" s="8" t="str">
        <f t="shared" si="13"/>
        <v>JugendarbeitslosigkeitMalta</v>
      </c>
      <c r="B679" s="8">
        <v>679</v>
      </c>
      <c r="C679" s="32" t="s">
        <v>85</v>
      </c>
      <c r="D679" s="32" t="s">
        <v>16</v>
      </c>
      <c r="E679" s="32" t="s">
        <v>86</v>
      </c>
      <c r="F679" s="32" t="s">
        <v>68</v>
      </c>
      <c r="G679" s="32" t="s">
        <v>32</v>
      </c>
      <c r="H679" s="32" t="s">
        <v>374</v>
      </c>
      <c r="I679" s="33">
        <v>11.8</v>
      </c>
      <c r="J679" s="33">
        <v>17.600000000000001</v>
      </c>
      <c r="K679" s="33">
        <v>15.3</v>
      </c>
      <c r="L679" s="33">
        <v>17.399999999999999</v>
      </c>
      <c r="M679" s="33">
        <v>18.3</v>
      </c>
      <c r="N679" s="33">
        <v>16.100000000000001</v>
      </c>
      <c r="O679" s="33">
        <v>15.5</v>
      </c>
      <c r="P679" s="33">
        <v>13.5</v>
      </c>
      <c r="Q679" s="33">
        <v>11.7</v>
      </c>
      <c r="R679" s="33">
        <v>14.5</v>
      </c>
      <c r="S679" s="33">
        <v>13.2</v>
      </c>
      <c r="T679" s="33">
        <v>13.3</v>
      </c>
      <c r="U679" s="33">
        <v>13.8</v>
      </c>
      <c r="V679" s="33">
        <v>12.7</v>
      </c>
      <c r="W679" s="33">
        <v>11.7</v>
      </c>
      <c r="X679" s="33">
        <v>11.6</v>
      </c>
      <c r="Y679" s="33">
        <v>10.7</v>
      </c>
      <c r="Z679" s="33">
        <v>10.6</v>
      </c>
      <c r="AA679" s="33">
        <v>9.1</v>
      </c>
      <c r="AB679" s="33">
        <v>9.3000000000000007</v>
      </c>
      <c r="AC679" s="33">
        <v>10.9</v>
      </c>
      <c r="AD679" s="33">
        <v>9.4</v>
      </c>
      <c r="AE679" s="33">
        <v>8.3000000000000007</v>
      </c>
      <c r="AF679" s="34"/>
      <c r="AG679" s="34"/>
      <c r="AH679" s="34"/>
    </row>
    <row r="680" spans="1:34" ht="14.5" x14ac:dyDescent="0.35">
      <c r="A680" s="8" t="str">
        <f t="shared" si="13"/>
        <v>JugendarbeitslosigkeitNiederlande</v>
      </c>
      <c r="B680" s="8">
        <v>680</v>
      </c>
      <c r="C680" s="32" t="s">
        <v>85</v>
      </c>
      <c r="D680" s="32" t="s">
        <v>1</v>
      </c>
      <c r="E680" s="32" t="s">
        <v>86</v>
      </c>
      <c r="F680" s="32" t="s">
        <v>68</v>
      </c>
      <c r="G680" s="32" t="s">
        <v>32</v>
      </c>
      <c r="H680" s="32" t="s">
        <v>374</v>
      </c>
      <c r="I680" s="33">
        <v>5.3</v>
      </c>
      <c r="J680" s="33">
        <v>4.4000000000000004</v>
      </c>
      <c r="K680" s="33">
        <v>4.5999999999999996</v>
      </c>
      <c r="L680" s="33">
        <v>6.6</v>
      </c>
      <c r="M680" s="33">
        <v>8</v>
      </c>
      <c r="N680" s="33">
        <v>11.8</v>
      </c>
      <c r="O680" s="33">
        <v>10</v>
      </c>
      <c r="P680" s="33">
        <v>9.4</v>
      </c>
      <c r="Q680" s="33">
        <v>8.6</v>
      </c>
      <c r="R680" s="33">
        <v>10.199999999999999</v>
      </c>
      <c r="S680" s="33">
        <v>11.1</v>
      </c>
      <c r="T680" s="33">
        <v>10</v>
      </c>
      <c r="U680" s="33">
        <v>11.7</v>
      </c>
      <c r="V680" s="33">
        <v>13.2</v>
      </c>
      <c r="W680" s="33">
        <v>12.7</v>
      </c>
      <c r="X680" s="33">
        <v>11.3</v>
      </c>
      <c r="Y680" s="33">
        <v>10.8</v>
      </c>
      <c r="Z680" s="33">
        <v>8.9</v>
      </c>
      <c r="AA680" s="33">
        <v>7.2</v>
      </c>
      <c r="AB680" s="33">
        <v>6.7</v>
      </c>
      <c r="AC680" s="33">
        <v>9.1</v>
      </c>
      <c r="AD680" s="33">
        <v>9.3000000000000007</v>
      </c>
      <c r="AE680" s="33">
        <v>7.6</v>
      </c>
      <c r="AF680" s="34"/>
      <c r="AG680" s="34"/>
      <c r="AH680" s="34"/>
    </row>
    <row r="681" spans="1:34" ht="14.5" x14ac:dyDescent="0.35">
      <c r="A681" s="8" t="str">
        <f t="shared" si="13"/>
        <v>JugendarbeitslosigkeitÖsterreich</v>
      </c>
      <c r="B681" s="8">
        <v>681</v>
      </c>
      <c r="C681" s="32" t="s">
        <v>85</v>
      </c>
      <c r="D681" s="32" t="s">
        <v>56</v>
      </c>
      <c r="E681" s="32" t="s">
        <v>86</v>
      </c>
      <c r="F681" s="32" t="s">
        <v>68</v>
      </c>
      <c r="G681" s="32" t="s">
        <v>32</v>
      </c>
      <c r="H681" s="32" t="s">
        <v>374</v>
      </c>
      <c r="I681" s="33">
        <v>6.3</v>
      </c>
      <c r="J681" s="33">
        <v>6</v>
      </c>
      <c r="K681" s="33">
        <v>7.2</v>
      </c>
      <c r="L681" s="33">
        <v>7.5</v>
      </c>
      <c r="M681" s="33">
        <v>12.1</v>
      </c>
      <c r="N681" s="33">
        <v>11</v>
      </c>
      <c r="O681" s="33">
        <v>9.8000000000000007</v>
      </c>
      <c r="P681" s="33">
        <v>9.4</v>
      </c>
      <c r="Q681" s="33">
        <v>8.5</v>
      </c>
      <c r="R681" s="33">
        <v>10.7</v>
      </c>
      <c r="S681" s="33">
        <v>9.5</v>
      </c>
      <c r="T681" s="33">
        <v>8.9</v>
      </c>
      <c r="U681" s="33">
        <v>9.4</v>
      </c>
      <c r="V681" s="33">
        <v>9.6999999999999993</v>
      </c>
      <c r="W681" s="33">
        <v>10.3</v>
      </c>
      <c r="X681" s="33">
        <v>10.6</v>
      </c>
      <c r="Y681" s="33">
        <v>11.2</v>
      </c>
      <c r="Z681" s="33">
        <v>9.8000000000000007</v>
      </c>
      <c r="AA681" s="33">
        <v>9.4</v>
      </c>
      <c r="AB681" s="33">
        <v>8.5</v>
      </c>
      <c r="AC681" s="33">
        <v>10.5</v>
      </c>
      <c r="AD681" s="33">
        <v>11</v>
      </c>
      <c r="AE681" s="33">
        <v>9.5</v>
      </c>
      <c r="AF681" s="34"/>
      <c r="AG681" s="34"/>
      <c r="AH681" s="34"/>
    </row>
    <row r="682" spans="1:34" ht="14.5" x14ac:dyDescent="0.35">
      <c r="A682" s="8" t="str">
        <f t="shared" si="13"/>
        <v>JugendarbeitslosigkeitPolen</v>
      </c>
      <c r="B682" s="8">
        <v>682</v>
      </c>
      <c r="C682" s="32" t="s">
        <v>85</v>
      </c>
      <c r="D682" s="32" t="s">
        <v>21</v>
      </c>
      <c r="E682" s="32" t="s">
        <v>86</v>
      </c>
      <c r="F682" s="32" t="s">
        <v>68</v>
      </c>
      <c r="G682" s="32" t="s">
        <v>32</v>
      </c>
      <c r="H682" s="32" t="s">
        <v>374</v>
      </c>
      <c r="I682" s="33">
        <v>35.700000000000003</v>
      </c>
      <c r="J682" s="33">
        <v>39.200000000000003</v>
      </c>
      <c r="K682" s="33">
        <v>41.6</v>
      </c>
      <c r="L682" s="33">
        <v>41.4</v>
      </c>
      <c r="M682" s="33">
        <v>40.1</v>
      </c>
      <c r="N682" s="33">
        <v>36.9</v>
      </c>
      <c r="O682" s="33">
        <v>29.8</v>
      </c>
      <c r="P682" s="33">
        <v>21.7</v>
      </c>
      <c r="Q682" s="33">
        <v>17.3</v>
      </c>
      <c r="R682" s="33">
        <v>20.6</v>
      </c>
      <c r="S682" s="33">
        <v>23.7</v>
      </c>
      <c r="T682" s="33">
        <v>25.8</v>
      </c>
      <c r="U682" s="33">
        <v>26.5</v>
      </c>
      <c r="V682" s="33">
        <v>27.3</v>
      </c>
      <c r="W682" s="33">
        <v>23.9</v>
      </c>
      <c r="X682" s="33">
        <v>20.8</v>
      </c>
      <c r="Y682" s="33">
        <v>17.7</v>
      </c>
      <c r="Z682" s="33">
        <v>14.8</v>
      </c>
      <c r="AA682" s="33">
        <v>11.7</v>
      </c>
      <c r="AB682" s="33">
        <v>9.9</v>
      </c>
      <c r="AC682" s="33">
        <v>10.8</v>
      </c>
      <c r="AD682" s="33">
        <v>11.9</v>
      </c>
      <c r="AE682" s="33">
        <v>10.8</v>
      </c>
      <c r="AF682" s="34"/>
      <c r="AG682" s="34"/>
      <c r="AH682" s="34"/>
    </row>
    <row r="683" spans="1:34" ht="14.5" x14ac:dyDescent="0.35">
      <c r="A683" s="8" t="str">
        <f t="shared" si="13"/>
        <v>JugendarbeitslosigkeitPortugal</v>
      </c>
      <c r="B683" s="8">
        <v>683</v>
      </c>
      <c r="C683" s="32" t="s">
        <v>85</v>
      </c>
      <c r="D683" s="32" t="s">
        <v>7</v>
      </c>
      <c r="E683" s="32" t="s">
        <v>86</v>
      </c>
      <c r="F683" s="32" t="s">
        <v>68</v>
      </c>
      <c r="G683" s="32" t="s">
        <v>32</v>
      </c>
      <c r="H683" s="32" t="s">
        <v>374</v>
      </c>
      <c r="I683" s="33">
        <v>8.3000000000000007</v>
      </c>
      <c r="J683" s="33">
        <v>9</v>
      </c>
      <c r="K683" s="33">
        <v>10.5</v>
      </c>
      <c r="L683" s="33">
        <v>13.5</v>
      </c>
      <c r="M683" s="33">
        <v>14.1</v>
      </c>
      <c r="N683" s="33">
        <v>16.2</v>
      </c>
      <c r="O683" s="33">
        <v>16.5</v>
      </c>
      <c r="P683" s="33">
        <v>16.7</v>
      </c>
      <c r="Q683" s="33">
        <v>16.7</v>
      </c>
      <c r="R683" s="33">
        <v>20.3</v>
      </c>
      <c r="S683" s="33">
        <v>22.8</v>
      </c>
      <c r="T683" s="33">
        <v>30.3</v>
      </c>
      <c r="U683" s="33">
        <v>37.9</v>
      </c>
      <c r="V683" s="33">
        <v>38.1</v>
      </c>
      <c r="W683" s="33">
        <v>34.799999999999997</v>
      </c>
      <c r="X683" s="33">
        <v>32</v>
      </c>
      <c r="Y683" s="33">
        <v>28</v>
      </c>
      <c r="Z683" s="33">
        <v>23.9</v>
      </c>
      <c r="AA683" s="33">
        <v>20.3</v>
      </c>
      <c r="AB683" s="33">
        <v>18.3</v>
      </c>
      <c r="AC683" s="33">
        <v>22.5</v>
      </c>
      <c r="AD683" s="33">
        <v>23.5</v>
      </c>
      <c r="AE683" s="33">
        <v>19.100000000000001</v>
      </c>
      <c r="AF683" s="34"/>
      <c r="AG683" s="34"/>
      <c r="AH683" s="34"/>
    </row>
    <row r="684" spans="1:34" ht="14.5" x14ac:dyDescent="0.35">
      <c r="A684" s="8" t="str">
        <f t="shared" si="13"/>
        <v>JugendarbeitslosigkeitRumänien</v>
      </c>
      <c r="B684" s="8">
        <v>684</v>
      </c>
      <c r="C684" s="32" t="s">
        <v>85</v>
      </c>
      <c r="D684" s="32" t="s">
        <v>100</v>
      </c>
      <c r="E684" s="32" t="s">
        <v>86</v>
      </c>
      <c r="F684" s="32" t="s">
        <v>68</v>
      </c>
      <c r="G684" s="32" t="s">
        <v>32</v>
      </c>
      <c r="H684" s="32" t="s">
        <v>374</v>
      </c>
      <c r="I684" s="33">
        <v>17.8</v>
      </c>
      <c r="J684" s="33">
        <v>17.600000000000001</v>
      </c>
      <c r="K684" s="33">
        <v>22.2</v>
      </c>
      <c r="L684" s="33">
        <v>19.5</v>
      </c>
      <c r="M684" s="33">
        <v>22.3</v>
      </c>
      <c r="N684" s="33">
        <v>20.2</v>
      </c>
      <c r="O684" s="33">
        <v>21.4</v>
      </c>
      <c r="P684" s="33">
        <v>20.100000000000001</v>
      </c>
      <c r="Q684" s="33">
        <v>18.600000000000001</v>
      </c>
      <c r="R684" s="33">
        <v>20.8</v>
      </c>
      <c r="S684" s="33">
        <v>22.1</v>
      </c>
      <c r="T684" s="33">
        <v>23.9</v>
      </c>
      <c r="U684" s="33">
        <v>22.6</v>
      </c>
      <c r="V684" s="33">
        <v>23.7</v>
      </c>
      <c r="W684" s="33">
        <v>24</v>
      </c>
      <c r="X684" s="33">
        <v>21.7</v>
      </c>
      <c r="Y684" s="33">
        <v>20.6</v>
      </c>
      <c r="Z684" s="33">
        <v>18.3</v>
      </c>
      <c r="AA684" s="33">
        <v>16.2</v>
      </c>
      <c r="AB684" s="33">
        <v>16.8</v>
      </c>
      <c r="AC684" s="33">
        <v>17.3</v>
      </c>
      <c r="AD684" s="33">
        <v>21</v>
      </c>
      <c r="AE684" s="33">
        <v>22.8</v>
      </c>
      <c r="AF684" s="34"/>
      <c r="AG684" s="34"/>
      <c r="AH684" s="34"/>
    </row>
    <row r="685" spans="1:34" ht="14.5" x14ac:dyDescent="0.35">
      <c r="A685" s="8" t="str">
        <f t="shared" si="13"/>
        <v>JugendarbeitslosigkeitSchweden</v>
      </c>
      <c r="B685" s="8">
        <v>685</v>
      </c>
      <c r="C685" s="32" t="s">
        <v>85</v>
      </c>
      <c r="D685" s="32" t="s">
        <v>13</v>
      </c>
      <c r="E685" s="32" t="s">
        <v>86</v>
      </c>
      <c r="F685" s="32" t="s">
        <v>68</v>
      </c>
      <c r="G685" s="32" t="s">
        <v>32</v>
      </c>
      <c r="H685" s="32" t="s">
        <v>374</v>
      </c>
      <c r="I685" s="33">
        <v>9.5</v>
      </c>
      <c r="J685" s="33">
        <v>11.7</v>
      </c>
      <c r="K685" s="33">
        <v>12.9</v>
      </c>
      <c r="L685" s="33">
        <v>14.3</v>
      </c>
      <c r="M685" s="33">
        <v>18.5</v>
      </c>
      <c r="N685" s="33">
        <v>21.9</v>
      </c>
      <c r="O685" s="33">
        <v>21.5</v>
      </c>
      <c r="P685" s="33">
        <v>19.3</v>
      </c>
      <c r="Q685" s="33">
        <v>20.2</v>
      </c>
      <c r="R685" s="33">
        <v>25</v>
      </c>
      <c r="S685" s="33">
        <v>24.8</v>
      </c>
      <c r="T685" s="33">
        <v>22.8</v>
      </c>
      <c r="U685" s="33">
        <v>23.6</v>
      </c>
      <c r="V685" s="33">
        <v>23.5</v>
      </c>
      <c r="W685" s="33">
        <v>22.9</v>
      </c>
      <c r="X685" s="33">
        <v>20.399999999999999</v>
      </c>
      <c r="Y685" s="33">
        <v>18.899999999999999</v>
      </c>
      <c r="Z685" s="33">
        <v>17.899999999999999</v>
      </c>
      <c r="AA685" s="33">
        <v>17.399999999999999</v>
      </c>
      <c r="AB685" s="33">
        <v>20.100000000000001</v>
      </c>
      <c r="AC685" s="33">
        <v>23.9</v>
      </c>
      <c r="AD685" s="33">
        <v>24.7</v>
      </c>
      <c r="AE685" s="33">
        <v>21.7</v>
      </c>
      <c r="AF685" s="34"/>
      <c r="AG685" s="34"/>
      <c r="AH685" s="34"/>
    </row>
    <row r="686" spans="1:34" ht="14.5" x14ac:dyDescent="0.35">
      <c r="A686" s="8" t="str">
        <f t="shared" si="13"/>
        <v>JugendarbeitslosigkeitSlowakei</v>
      </c>
      <c r="B686" s="8">
        <v>686</v>
      </c>
      <c r="C686" s="32" t="s">
        <v>85</v>
      </c>
      <c r="D686" s="32" t="s">
        <v>23</v>
      </c>
      <c r="E686" s="32" t="s">
        <v>86</v>
      </c>
      <c r="F686" s="32" t="s">
        <v>68</v>
      </c>
      <c r="G686" s="32" t="s">
        <v>32</v>
      </c>
      <c r="H686" s="32" t="s">
        <v>374</v>
      </c>
      <c r="I686" s="33">
        <v>36.9</v>
      </c>
      <c r="J686" s="33">
        <v>38.9</v>
      </c>
      <c r="K686" s="33">
        <v>37.700000000000003</v>
      </c>
      <c r="L686" s="33">
        <v>32.9</v>
      </c>
      <c r="M686" s="33">
        <v>32.799999999999997</v>
      </c>
      <c r="N686" s="33">
        <v>30.1</v>
      </c>
      <c r="O686" s="33">
        <v>26.6</v>
      </c>
      <c r="P686" s="33">
        <v>20.3</v>
      </c>
      <c r="Q686" s="33">
        <v>19</v>
      </c>
      <c r="R686" s="33">
        <v>27.3</v>
      </c>
      <c r="S686" s="33">
        <v>33.6</v>
      </c>
      <c r="T686" s="33">
        <v>33.4</v>
      </c>
      <c r="U686" s="33">
        <v>34</v>
      </c>
      <c r="V686" s="33">
        <v>33.700000000000003</v>
      </c>
      <c r="W686" s="33">
        <v>29.7</v>
      </c>
      <c r="X686" s="33">
        <v>26.5</v>
      </c>
      <c r="Y686" s="33">
        <v>22.2</v>
      </c>
      <c r="Z686" s="33">
        <v>18.899999999999999</v>
      </c>
      <c r="AA686" s="33">
        <v>14.9</v>
      </c>
      <c r="AB686" s="33">
        <v>16.100000000000001</v>
      </c>
      <c r="AC686" s="33">
        <v>19.3</v>
      </c>
      <c r="AD686" s="33">
        <v>20.6</v>
      </c>
      <c r="AE686" s="33">
        <v>19.899999999999999</v>
      </c>
      <c r="AF686" s="34"/>
      <c r="AG686" s="34"/>
      <c r="AH686" s="34"/>
    </row>
    <row r="687" spans="1:34" ht="14.5" x14ac:dyDescent="0.35">
      <c r="A687" s="8" t="str">
        <f t="shared" si="13"/>
        <v>JugendarbeitslosigkeitSlowenien</v>
      </c>
      <c r="B687" s="8">
        <v>687</v>
      </c>
      <c r="C687" s="32" t="s">
        <v>85</v>
      </c>
      <c r="D687" s="32" t="s">
        <v>26</v>
      </c>
      <c r="E687" s="32" t="s">
        <v>86</v>
      </c>
      <c r="F687" s="32" t="s">
        <v>68</v>
      </c>
      <c r="G687" s="32" t="s">
        <v>32</v>
      </c>
      <c r="H687" s="32" t="s">
        <v>374</v>
      </c>
      <c r="I687" s="33">
        <v>16.399999999999999</v>
      </c>
      <c r="J687" s="33">
        <v>15.7</v>
      </c>
      <c r="K687" s="33">
        <v>14.8</v>
      </c>
      <c r="L687" s="33">
        <v>15.3</v>
      </c>
      <c r="M687" s="33">
        <v>14</v>
      </c>
      <c r="N687" s="33">
        <v>15.9</v>
      </c>
      <c r="O687" s="33">
        <v>13.9</v>
      </c>
      <c r="P687" s="33">
        <v>10.1</v>
      </c>
      <c r="Q687" s="33">
        <v>10.4</v>
      </c>
      <c r="R687" s="33">
        <v>13.6</v>
      </c>
      <c r="S687" s="33">
        <v>14.7</v>
      </c>
      <c r="T687" s="33">
        <v>15.7</v>
      </c>
      <c r="U687" s="33">
        <v>20.6</v>
      </c>
      <c r="V687" s="33">
        <v>21.6</v>
      </c>
      <c r="W687" s="33">
        <v>20.2</v>
      </c>
      <c r="X687" s="33">
        <v>16.3</v>
      </c>
      <c r="Y687" s="33">
        <v>15.2</v>
      </c>
      <c r="Z687" s="33">
        <v>11.2</v>
      </c>
      <c r="AA687" s="33">
        <v>8.8000000000000007</v>
      </c>
      <c r="AB687" s="33">
        <v>8.1</v>
      </c>
      <c r="AC687" s="33">
        <v>14.2</v>
      </c>
      <c r="AD687" s="33">
        <v>12.8</v>
      </c>
      <c r="AE687" s="33">
        <v>10.1</v>
      </c>
      <c r="AF687" s="34"/>
      <c r="AG687" s="34"/>
      <c r="AH687" s="34"/>
    </row>
    <row r="688" spans="1:34" ht="14.5" x14ac:dyDescent="0.35">
      <c r="A688" s="8" t="str">
        <f t="shared" si="13"/>
        <v>JugendarbeitslosigkeitSpanien</v>
      </c>
      <c r="B688" s="8">
        <v>688</v>
      </c>
      <c r="C688" s="32" t="s">
        <v>85</v>
      </c>
      <c r="D688" s="32" t="s">
        <v>8</v>
      </c>
      <c r="E688" s="32" t="s">
        <v>86</v>
      </c>
      <c r="F688" s="32" t="s">
        <v>68</v>
      </c>
      <c r="G688" s="32" t="s">
        <v>32</v>
      </c>
      <c r="H688" s="32" t="s">
        <v>374</v>
      </c>
      <c r="I688" s="33">
        <v>25.3</v>
      </c>
      <c r="J688" s="33">
        <v>20.7</v>
      </c>
      <c r="K688" s="33">
        <v>21.5</v>
      </c>
      <c r="L688" s="33">
        <v>22.3</v>
      </c>
      <c r="M688" s="33">
        <v>22.5</v>
      </c>
      <c r="N688" s="33">
        <v>19.600000000000001</v>
      </c>
      <c r="O688" s="33">
        <v>17.899999999999999</v>
      </c>
      <c r="P688" s="33">
        <v>18.100000000000001</v>
      </c>
      <c r="Q688" s="33">
        <v>24.5</v>
      </c>
      <c r="R688" s="33">
        <v>37.700000000000003</v>
      </c>
      <c r="S688" s="33">
        <v>41.5</v>
      </c>
      <c r="T688" s="33">
        <v>46.2</v>
      </c>
      <c r="U688" s="33">
        <v>52.9</v>
      </c>
      <c r="V688" s="33">
        <v>55.5</v>
      </c>
      <c r="W688" s="33">
        <v>53.2</v>
      </c>
      <c r="X688" s="33">
        <v>48.3</v>
      </c>
      <c r="Y688" s="33">
        <v>44.4</v>
      </c>
      <c r="Z688" s="33">
        <v>38.6</v>
      </c>
      <c r="AA688" s="33">
        <v>34.299999999999997</v>
      </c>
      <c r="AB688" s="33">
        <v>32.5</v>
      </c>
      <c r="AC688" s="33">
        <v>38.299999999999997</v>
      </c>
      <c r="AD688" s="33">
        <v>34.799999999999997</v>
      </c>
      <c r="AE688" s="33">
        <v>29.8</v>
      </c>
      <c r="AF688" s="34"/>
      <c r="AG688" s="34"/>
      <c r="AH688" s="34"/>
    </row>
    <row r="689" spans="1:34" ht="14.5" x14ac:dyDescent="0.35">
      <c r="A689" s="8" t="str">
        <f t="shared" si="13"/>
        <v>JugendarbeitslosigkeitTschechische Republik</v>
      </c>
      <c r="B689" s="8">
        <v>689</v>
      </c>
      <c r="C689" s="32" t="s">
        <v>85</v>
      </c>
      <c r="D689" s="32" t="s">
        <v>22</v>
      </c>
      <c r="E689" s="32" t="s">
        <v>86</v>
      </c>
      <c r="F689" s="32" t="s">
        <v>68</v>
      </c>
      <c r="G689" s="32" t="s">
        <v>32</v>
      </c>
      <c r="H689" s="32" t="s">
        <v>374</v>
      </c>
      <c r="I689" s="33">
        <v>17</v>
      </c>
      <c r="J689" s="33">
        <v>16.3</v>
      </c>
      <c r="K689" s="33">
        <v>15.4</v>
      </c>
      <c r="L689" s="33">
        <v>16.8</v>
      </c>
      <c r="M689" s="33">
        <v>19.899999999999999</v>
      </c>
      <c r="N689" s="33">
        <v>19.2</v>
      </c>
      <c r="O689" s="33">
        <v>17.5</v>
      </c>
      <c r="P689" s="33">
        <v>10.7</v>
      </c>
      <c r="Q689" s="33">
        <v>9.9</v>
      </c>
      <c r="R689" s="33">
        <v>16.600000000000001</v>
      </c>
      <c r="S689" s="33">
        <v>18.3</v>
      </c>
      <c r="T689" s="33">
        <v>18.100000000000001</v>
      </c>
      <c r="U689" s="33">
        <v>19.5</v>
      </c>
      <c r="V689" s="33">
        <v>19</v>
      </c>
      <c r="W689" s="33">
        <v>15.9</v>
      </c>
      <c r="X689" s="33">
        <v>12.6</v>
      </c>
      <c r="Y689" s="33">
        <v>10.5</v>
      </c>
      <c r="Z689" s="33">
        <v>7.9</v>
      </c>
      <c r="AA689" s="33">
        <v>6.7</v>
      </c>
      <c r="AB689" s="33">
        <v>5.6</v>
      </c>
      <c r="AC689" s="33">
        <v>8</v>
      </c>
      <c r="AD689" s="33">
        <v>8.1999999999999993</v>
      </c>
      <c r="AE689" s="33">
        <v>6.8</v>
      </c>
      <c r="AF689" s="34"/>
      <c r="AG689" s="34"/>
      <c r="AH689" s="34"/>
    </row>
    <row r="690" spans="1:34" ht="14.5" x14ac:dyDescent="0.35">
      <c r="A690" s="8" t="str">
        <f t="shared" si="13"/>
        <v>JugendarbeitslosigkeitUngarn</v>
      </c>
      <c r="B690" s="8">
        <v>690</v>
      </c>
      <c r="C690" s="32" t="s">
        <v>85</v>
      </c>
      <c r="D690" s="32" t="s">
        <v>24</v>
      </c>
      <c r="E690" s="32" t="s">
        <v>86</v>
      </c>
      <c r="F690" s="32" t="s">
        <v>68</v>
      </c>
      <c r="G690" s="32" t="s">
        <v>32</v>
      </c>
      <c r="H690" s="32" t="s">
        <v>374</v>
      </c>
      <c r="I690" s="33">
        <v>12.3</v>
      </c>
      <c r="J690" s="33">
        <v>10.7</v>
      </c>
      <c r="K690" s="33">
        <v>11.4</v>
      </c>
      <c r="L690" s="33">
        <v>12.9</v>
      </c>
      <c r="M690" s="33">
        <v>14.4</v>
      </c>
      <c r="N690" s="33">
        <v>19.399999999999999</v>
      </c>
      <c r="O690" s="33">
        <v>19.100000000000001</v>
      </c>
      <c r="P690" s="33">
        <v>18</v>
      </c>
      <c r="Q690" s="33">
        <v>19.5</v>
      </c>
      <c r="R690" s="33">
        <v>26.4</v>
      </c>
      <c r="S690" s="33">
        <v>26.4</v>
      </c>
      <c r="T690" s="33">
        <v>26</v>
      </c>
      <c r="U690" s="33">
        <v>28.2</v>
      </c>
      <c r="V690" s="33">
        <v>26.6</v>
      </c>
      <c r="W690" s="33">
        <v>20.399999999999999</v>
      </c>
      <c r="X690" s="33">
        <v>17.3</v>
      </c>
      <c r="Y690" s="33">
        <v>12.9</v>
      </c>
      <c r="Z690" s="33">
        <v>10.7</v>
      </c>
      <c r="AA690" s="33">
        <v>10.199999999999999</v>
      </c>
      <c r="AB690" s="33">
        <v>11.4</v>
      </c>
      <c r="AC690" s="33">
        <v>12.8</v>
      </c>
      <c r="AD690" s="33">
        <v>13.5</v>
      </c>
      <c r="AE690" s="33">
        <v>10.6</v>
      </c>
      <c r="AF690" s="34"/>
      <c r="AG690" s="34"/>
      <c r="AH690" s="34"/>
    </row>
    <row r="691" spans="1:34" ht="14.5" x14ac:dyDescent="0.35">
      <c r="A691" s="8" t="str">
        <f t="shared" si="13"/>
        <v>JugendarbeitslosigkeitVereinigtes Königreich Großbritannien und Nordirland</v>
      </c>
      <c r="B691" s="8">
        <v>691</v>
      </c>
      <c r="C691" s="32" t="s">
        <v>85</v>
      </c>
      <c r="D691" s="32" t="s">
        <v>57</v>
      </c>
      <c r="E691" s="32" t="s">
        <v>86</v>
      </c>
      <c r="F691" s="32" t="s">
        <v>68</v>
      </c>
      <c r="G691" s="32" t="s">
        <v>32</v>
      </c>
      <c r="H691" s="32" t="s">
        <v>374</v>
      </c>
      <c r="I691" s="33">
        <v>12</v>
      </c>
      <c r="J691" s="33">
        <v>10.3</v>
      </c>
      <c r="K691" s="33">
        <v>10.9</v>
      </c>
      <c r="L691" s="33">
        <v>11.4</v>
      </c>
      <c r="M691" s="33">
        <v>10.7</v>
      </c>
      <c r="N691" s="33">
        <v>12.7</v>
      </c>
      <c r="O691" s="33">
        <v>13.9</v>
      </c>
      <c r="P691" s="33">
        <v>14.3</v>
      </c>
      <c r="Q691" s="33">
        <v>15</v>
      </c>
      <c r="R691" s="33">
        <v>19.100000000000001</v>
      </c>
      <c r="S691" s="33">
        <v>19.899999999999999</v>
      </c>
      <c r="T691" s="33">
        <v>21.3</v>
      </c>
      <c r="U691" s="33">
        <v>21.2</v>
      </c>
      <c r="V691" s="33">
        <v>20.7</v>
      </c>
      <c r="W691" s="33">
        <v>17</v>
      </c>
      <c r="X691" s="33">
        <v>14.6</v>
      </c>
      <c r="Y691" s="33">
        <v>13</v>
      </c>
      <c r="Z691" s="33">
        <v>12.1</v>
      </c>
      <c r="AA691" s="33">
        <v>11.3</v>
      </c>
      <c r="AB691" s="33">
        <v>11.2</v>
      </c>
      <c r="AC691" s="34"/>
      <c r="AD691" s="34"/>
      <c r="AE691" s="34"/>
      <c r="AF691" s="34"/>
      <c r="AG691" s="34"/>
      <c r="AH691" s="34"/>
    </row>
    <row r="692" spans="1:34" ht="14.5" x14ac:dyDescent="0.35">
      <c r="A692" s="8" t="str">
        <f t="shared" si="13"/>
        <v>JugendarbeitslosigkeitZypern</v>
      </c>
      <c r="B692" s="8">
        <v>692</v>
      </c>
      <c r="C692" s="32" t="s">
        <v>85</v>
      </c>
      <c r="D692" s="32" t="s">
        <v>30</v>
      </c>
      <c r="E692" s="32" t="s">
        <v>86</v>
      </c>
      <c r="F692" s="32" t="s">
        <v>68</v>
      </c>
      <c r="G692" s="32" t="s">
        <v>32</v>
      </c>
      <c r="H692" s="32" t="s">
        <v>374</v>
      </c>
      <c r="I692" s="33">
        <v>10.199999999999999</v>
      </c>
      <c r="J692" s="33">
        <v>8.1999999999999993</v>
      </c>
      <c r="K692" s="33">
        <v>7.7</v>
      </c>
      <c r="L692" s="33">
        <v>8.9</v>
      </c>
      <c r="M692" s="33">
        <v>8.6999999999999993</v>
      </c>
      <c r="N692" s="33">
        <v>13.9</v>
      </c>
      <c r="O692" s="33">
        <v>10</v>
      </c>
      <c r="P692" s="33">
        <v>10.199999999999999</v>
      </c>
      <c r="Q692" s="33">
        <v>9</v>
      </c>
      <c r="R692" s="33">
        <v>13.8</v>
      </c>
      <c r="S692" s="33">
        <v>16.600000000000001</v>
      </c>
      <c r="T692" s="33">
        <v>22.4</v>
      </c>
      <c r="U692" s="33">
        <v>27.7</v>
      </c>
      <c r="V692" s="33">
        <v>38.9</v>
      </c>
      <c r="W692" s="33">
        <v>36</v>
      </c>
      <c r="X692" s="33">
        <v>32.799999999999997</v>
      </c>
      <c r="Y692" s="33">
        <v>29.1</v>
      </c>
      <c r="Z692" s="33">
        <v>24.7</v>
      </c>
      <c r="AA692" s="33">
        <v>20.2</v>
      </c>
      <c r="AB692" s="33">
        <v>16.600000000000001</v>
      </c>
      <c r="AC692" s="33">
        <v>18.2</v>
      </c>
      <c r="AD692" s="33">
        <v>17.100000000000001</v>
      </c>
      <c r="AE692" s="33">
        <v>18.600000000000001</v>
      </c>
      <c r="AF692" s="34"/>
      <c r="AG692" s="34"/>
      <c r="AH692" s="34"/>
    </row>
    <row r="693" spans="1:34" ht="14.5" x14ac:dyDescent="0.35">
      <c r="A693" s="8" t="str">
        <f t="shared" si="13"/>
        <v>KonsumausgabenBelgien</v>
      </c>
      <c r="B693" s="8">
        <v>693</v>
      </c>
      <c r="C693" s="32" t="s">
        <v>87</v>
      </c>
      <c r="D693" s="32" t="s">
        <v>9</v>
      </c>
      <c r="E693" s="32" t="s">
        <v>151</v>
      </c>
      <c r="F693" s="32" t="s">
        <v>344</v>
      </c>
      <c r="G693" s="32" t="s">
        <v>32</v>
      </c>
      <c r="H693" s="32" t="s">
        <v>375</v>
      </c>
      <c r="I693" s="33">
        <v>2.8179851937956784</v>
      </c>
      <c r="J693" s="33">
        <v>0.94186666120722862</v>
      </c>
      <c r="K693" s="33">
        <v>0.61763902230158862</v>
      </c>
      <c r="L693" s="33">
        <v>0.71939384573347809</v>
      </c>
      <c r="M693" s="33">
        <v>1.0666579200754285</v>
      </c>
      <c r="N693" s="33">
        <v>1.4452830417006197</v>
      </c>
      <c r="O693" s="33">
        <v>1.7766494709525489</v>
      </c>
      <c r="P693" s="33">
        <v>2.0917686721107316</v>
      </c>
      <c r="Q693" s="33">
        <v>1.3771423591559966</v>
      </c>
      <c r="R693" s="33">
        <v>0.58213485823944211</v>
      </c>
      <c r="S693" s="33">
        <v>3.0082610622594217</v>
      </c>
      <c r="T693" s="33">
        <v>0.86527650741491868</v>
      </c>
      <c r="U693" s="33">
        <v>1.4673061492486141</v>
      </c>
      <c r="V693" s="33">
        <v>1.6685663688632815</v>
      </c>
      <c r="W693" s="33">
        <v>0.5522492961996619</v>
      </c>
      <c r="X693" s="33">
        <v>1.5855853289076833</v>
      </c>
      <c r="Y693" s="33">
        <v>1.5700455429133058</v>
      </c>
      <c r="Z693" s="33">
        <v>1.8922273526167146</v>
      </c>
      <c r="AA693" s="33">
        <v>1.9448465563537667</v>
      </c>
      <c r="AB693" s="33">
        <v>1.6973377804085317</v>
      </c>
      <c r="AC693" s="33">
        <v>-8.1951350847400022</v>
      </c>
      <c r="AD693" s="33">
        <v>6.2943673434523078</v>
      </c>
      <c r="AE693" s="33">
        <v>3.2066552852265175</v>
      </c>
      <c r="AF693" s="33">
        <v>1.4169907385378053</v>
      </c>
      <c r="AG693" s="33">
        <v>1.870003971017951</v>
      </c>
      <c r="AH693" s="33">
        <v>1.7279863871351182</v>
      </c>
    </row>
    <row r="694" spans="1:34" ht="14.5" x14ac:dyDescent="0.35">
      <c r="A694" s="8" t="str">
        <f t="shared" si="13"/>
        <v>KonsumausgabenBulgarien</v>
      </c>
      <c r="B694" s="8">
        <v>694</v>
      </c>
      <c r="C694" s="32" t="s">
        <v>87</v>
      </c>
      <c r="D694" s="32" t="s">
        <v>25</v>
      </c>
      <c r="E694" s="32" t="s">
        <v>151</v>
      </c>
      <c r="F694" s="32" t="s">
        <v>344</v>
      </c>
      <c r="G694" s="32" t="s">
        <v>32</v>
      </c>
      <c r="H694" s="32" t="s">
        <v>375</v>
      </c>
      <c r="I694" s="33">
        <v>8.9994752746813731</v>
      </c>
      <c r="J694" s="33">
        <v>7.6753899053665293</v>
      </c>
      <c r="K694" s="33">
        <v>5.6925453348083437</v>
      </c>
      <c r="L694" s="33">
        <v>6.4945816236585898</v>
      </c>
      <c r="M694" s="33">
        <v>9.472779066965515</v>
      </c>
      <c r="N694" s="33">
        <v>7.3146597234890578</v>
      </c>
      <c r="O694" s="33">
        <v>8.5330794565375641</v>
      </c>
      <c r="P694" s="33">
        <v>11.492378440790546</v>
      </c>
      <c r="Q694" s="33">
        <v>3.4907096106308444</v>
      </c>
      <c r="R694" s="33">
        <v>-4.2640623112744152</v>
      </c>
      <c r="S694" s="33">
        <v>2.3660063167976375</v>
      </c>
      <c r="T694" s="33">
        <v>1.9888912694795238</v>
      </c>
      <c r="U694" s="33">
        <v>3.730636342038764</v>
      </c>
      <c r="V694" s="33">
        <v>-3.8635821392394405</v>
      </c>
      <c r="W694" s="33">
        <v>1.3709134933739051</v>
      </c>
      <c r="X694" s="33">
        <v>2.818755805906008</v>
      </c>
      <c r="Y694" s="33">
        <v>2.1659538128306508</v>
      </c>
      <c r="Z694" s="33">
        <v>2.55305415938831</v>
      </c>
      <c r="AA694" s="33">
        <v>3.7164996444264204</v>
      </c>
      <c r="AB694" s="33">
        <v>5.9600304011020881</v>
      </c>
      <c r="AC694" s="33">
        <v>-0.56294333585191225</v>
      </c>
      <c r="AD694" s="33">
        <v>8.469948533320661</v>
      </c>
      <c r="AE694" s="33">
        <v>3.8464916081526468</v>
      </c>
      <c r="AF694" s="33">
        <v>6.2500052330025824</v>
      </c>
      <c r="AG694" s="33">
        <v>1.399998450210461</v>
      </c>
      <c r="AH694" s="33">
        <v>2.3999900524989783</v>
      </c>
    </row>
    <row r="695" spans="1:34" ht="14.5" x14ac:dyDescent="0.35">
      <c r="A695" s="8" t="str">
        <f t="shared" si="13"/>
        <v>KonsumausgabenDänemark</v>
      </c>
      <c r="B695" s="8">
        <v>695</v>
      </c>
      <c r="C695" s="32" t="s">
        <v>87</v>
      </c>
      <c r="D695" s="32" t="s">
        <v>5</v>
      </c>
      <c r="E695" s="32" t="s">
        <v>151</v>
      </c>
      <c r="F695" s="32" t="s">
        <v>344</v>
      </c>
      <c r="G695" s="32" t="s">
        <v>32</v>
      </c>
      <c r="H695" s="32" t="s">
        <v>375</v>
      </c>
      <c r="I695" s="33">
        <v>0.38668464191651708</v>
      </c>
      <c r="J695" s="33">
        <v>0.22847603742322065</v>
      </c>
      <c r="K695" s="33">
        <v>1.4459122185983517</v>
      </c>
      <c r="L695" s="33">
        <v>1.3342694047982206</v>
      </c>
      <c r="M695" s="33">
        <v>4.6472655782421555</v>
      </c>
      <c r="N695" s="33">
        <v>3.6981963089671552</v>
      </c>
      <c r="O695" s="33">
        <v>2.9478190239451152</v>
      </c>
      <c r="P695" s="33">
        <v>1.7690006580314446</v>
      </c>
      <c r="Q695" s="33">
        <v>0.49036863257234131</v>
      </c>
      <c r="R695" s="33">
        <v>-3.4321278748343644</v>
      </c>
      <c r="S695" s="33">
        <v>0.78367724464733612</v>
      </c>
      <c r="T695" s="33">
        <v>0.27575888061031151</v>
      </c>
      <c r="U695" s="33">
        <v>0.51237285562470447</v>
      </c>
      <c r="V695" s="33">
        <v>0.279424536495128</v>
      </c>
      <c r="W695" s="33">
        <v>0.91135509066751297</v>
      </c>
      <c r="X695" s="33">
        <v>2.2805730698127462</v>
      </c>
      <c r="Y695" s="33">
        <v>2.4225601105740679</v>
      </c>
      <c r="Z695" s="33">
        <v>2.2882195974345763</v>
      </c>
      <c r="AA695" s="33">
        <v>3.4898645085674502</v>
      </c>
      <c r="AB695" s="33">
        <v>1.5817789220484002</v>
      </c>
      <c r="AC695" s="33">
        <v>-1.3747727403935812</v>
      </c>
      <c r="AD695" s="33">
        <v>5.4720104406070362</v>
      </c>
      <c r="AE695" s="33">
        <v>-1.4297957980471381</v>
      </c>
      <c r="AF695" s="33">
        <v>0.59996695566613312</v>
      </c>
      <c r="AG695" s="33">
        <v>1.3000358750812921</v>
      </c>
      <c r="AH695" s="33">
        <v>1.6000007245970096</v>
      </c>
    </row>
    <row r="696" spans="1:34" ht="14.5" x14ac:dyDescent="0.35">
      <c r="A696" s="8" t="str">
        <f t="shared" si="13"/>
        <v>KonsumausgabenDeutschland</v>
      </c>
      <c r="B696" s="8">
        <v>696</v>
      </c>
      <c r="C696" s="32" t="s">
        <v>87</v>
      </c>
      <c r="D696" s="32" t="s">
        <v>2</v>
      </c>
      <c r="E696" s="32" t="s">
        <v>151</v>
      </c>
      <c r="F696" s="32" t="s">
        <v>344</v>
      </c>
      <c r="G696" s="32" t="s">
        <v>32</v>
      </c>
      <c r="H696" s="32" t="s">
        <v>375</v>
      </c>
      <c r="I696" s="33">
        <v>1.6452310233923413</v>
      </c>
      <c r="J696" s="33">
        <v>1.1973347682169759</v>
      </c>
      <c r="K696" s="33">
        <v>-1.3803402155564299</v>
      </c>
      <c r="L696" s="33">
        <v>0.42210876975840961</v>
      </c>
      <c r="M696" s="33">
        <v>0.64157771392135032</v>
      </c>
      <c r="N696" s="33">
        <v>0.75844378115183986</v>
      </c>
      <c r="O696" s="33">
        <v>1.3417338009938504</v>
      </c>
      <c r="P696" s="33">
        <v>-0.23677809876451761</v>
      </c>
      <c r="Q696" s="33">
        <v>0.334470447594029</v>
      </c>
      <c r="R696" s="33">
        <v>-8.6005577616020901E-2</v>
      </c>
      <c r="S696" s="33">
        <v>0.71032465173679782</v>
      </c>
      <c r="T696" s="33">
        <v>1.8488590557491165</v>
      </c>
      <c r="U696" s="33">
        <v>1.5005606727811482</v>
      </c>
      <c r="V696" s="33">
        <v>0.36180663402454627</v>
      </c>
      <c r="W696" s="33">
        <v>1.0507260812177606</v>
      </c>
      <c r="X696" s="33">
        <v>1.9367725417850323</v>
      </c>
      <c r="Y696" s="33">
        <v>2.4399723263519206</v>
      </c>
      <c r="Z696" s="33">
        <v>1.4154600168932063</v>
      </c>
      <c r="AA696" s="33">
        <v>1.5016297128966869</v>
      </c>
      <c r="AB696" s="33">
        <v>1.5836543256912279</v>
      </c>
      <c r="AC696" s="33">
        <v>-5.8532409294740972</v>
      </c>
      <c r="AD696" s="33">
        <v>1.497283795436573</v>
      </c>
      <c r="AE696" s="33">
        <v>3.9175426118616627</v>
      </c>
      <c r="AF696" s="33">
        <v>-0.68084861806909203</v>
      </c>
      <c r="AG696" s="33">
        <v>0.5677694720127846</v>
      </c>
      <c r="AH696" s="33">
        <v>0.90060149704889625</v>
      </c>
    </row>
    <row r="697" spans="1:34" ht="14.5" x14ac:dyDescent="0.35">
      <c r="A697" s="8" t="str">
        <f t="shared" si="13"/>
        <v>KonsumausgabenEstland</v>
      </c>
      <c r="B697" s="8">
        <v>697</v>
      </c>
      <c r="C697" s="32" t="s">
        <v>87</v>
      </c>
      <c r="D697" s="32" t="s">
        <v>18</v>
      </c>
      <c r="E697" s="32" t="s">
        <v>151</v>
      </c>
      <c r="F697" s="32" t="s">
        <v>344</v>
      </c>
      <c r="G697" s="32" t="s">
        <v>32</v>
      </c>
      <c r="H697" s="32" t="s">
        <v>375</v>
      </c>
      <c r="I697" s="33">
        <v>7.0381547147623849</v>
      </c>
      <c r="J697" s="33">
        <v>6.9477536549568413</v>
      </c>
      <c r="K697" s="33">
        <v>9.6541086346461782</v>
      </c>
      <c r="L697" s="33">
        <v>9.7124290011998227</v>
      </c>
      <c r="M697" s="33">
        <v>8.1358593837331341</v>
      </c>
      <c r="N697" s="33">
        <v>9.7285879398987731</v>
      </c>
      <c r="O697" s="33">
        <v>12.8747911521139</v>
      </c>
      <c r="P697" s="33">
        <v>8.430958093587023</v>
      </c>
      <c r="Q697" s="33">
        <v>-4.5304814262503044</v>
      </c>
      <c r="R697" s="33">
        <v>-13.94655755922615</v>
      </c>
      <c r="S697" s="33">
        <v>-1.2697093936821489</v>
      </c>
      <c r="T697" s="33">
        <v>3.0704622786477387</v>
      </c>
      <c r="U697" s="33">
        <v>4.3666019951657233</v>
      </c>
      <c r="V697" s="33">
        <v>3.6990231101257081</v>
      </c>
      <c r="W697" s="33">
        <v>3.6102270805467214</v>
      </c>
      <c r="X697" s="33">
        <v>4.8950011277436829</v>
      </c>
      <c r="Y697" s="33">
        <v>4.4509831659357673</v>
      </c>
      <c r="Z697" s="33">
        <v>2.4586789171736569</v>
      </c>
      <c r="AA697" s="33">
        <v>4.819272861540199</v>
      </c>
      <c r="AB697" s="33">
        <v>4.6587331279188504</v>
      </c>
      <c r="AC697" s="33">
        <v>-1.3075166341467792</v>
      </c>
      <c r="AD697" s="33">
        <v>9.09049472489869</v>
      </c>
      <c r="AE697" s="33">
        <v>1.9690544121860398</v>
      </c>
      <c r="AF697" s="33">
        <v>-1.9000072438370665</v>
      </c>
      <c r="AG697" s="33">
        <v>3.0999946297191343</v>
      </c>
      <c r="AH697" s="33">
        <v>2.700043551423235</v>
      </c>
    </row>
    <row r="698" spans="1:34" ht="14.5" x14ac:dyDescent="0.35">
      <c r="A698" s="8" t="str">
        <f t="shared" si="13"/>
        <v>KonsumausgabenEU27</v>
      </c>
      <c r="B698" s="8">
        <v>698</v>
      </c>
      <c r="C698" s="32" t="s">
        <v>87</v>
      </c>
      <c r="D698" s="32" t="s">
        <v>368</v>
      </c>
      <c r="E698" s="32" t="s">
        <v>151</v>
      </c>
      <c r="F698" s="32" t="s">
        <v>344</v>
      </c>
      <c r="G698" s="32" t="s">
        <v>32</v>
      </c>
      <c r="H698" s="32" t="s">
        <v>375</v>
      </c>
      <c r="I698" s="33">
        <v>2.9333411357069537</v>
      </c>
      <c r="J698" s="33">
        <v>1.8683233024523958</v>
      </c>
      <c r="K698" s="33">
        <v>1.0392852061005016</v>
      </c>
      <c r="L698" s="33">
        <v>1.3581435782658531</v>
      </c>
      <c r="M698" s="33">
        <v>2.0147832795986744</v>
      </c>
      <c r="N698" s="33">
        <v>2.1502395643283592</v>
      </c>
      <c r="O698" s="33">
        <v>2.2681405856104249</v>
      </c>
      <c r="P698" s="33">
        <v>2.1908253798012396</v>
      </c>
      <c r="Q698" s="33">
        <v>0.63705174763451566</v>
      </c>
      <c r="R698" s="33">
        <v>-1.1060076902338523</v>
      </c>
      <c r="S698" s="33">
        <v>0.93372958783930926</v>
      </c>
      <c r="T698" s="33">
        <v>0.3540445885490584</v>
      </c>
      <c r="U698" s="33">
        <v>-0.83254628601271463</v>
      </c>
      <c r="V698" s="33">
        <v>-0.59636420838580761</v>
      </c>
      <c r="W698" s="33">
        <v>1.0845743775049925</v>
      </c>
      <c r="X698" s="33">
        <v>2.1122443249541334</v>
      </c>
      <c r="Y698" s="33">
        <v>2.1955199412924316</v>
      </c>
      <c r="Z698" s="33">
        <v>2.2110583603897709</v>
      </c>
      <c r="AA698" s="33">
        <v>1.8766841186280914</v>
      </c>
      <c r="AB698" s="33">
        <v>1.5335428054774809</v>
      </c>
      <c r="AC698" s="33">
        <v>-7.1420058541422407</v>
      </c>
      <c r="AD698" s="33">
        <v>4.6380064363739564</v>
      </c>
      <c r="AE698" s="33">
        <v>4.1698407450800232</v>
      </c>
      <c r="AF698" s="33">
        <v>0.35257957144099805</v>
      </c>
      <c r="AG698" s="33">
        <v>1.26312627618492</v>
      </c>
      <c r="AH698" s="33">
        <v>1.6018126021708241</v>
      </c>
    </row>
    <row r="699" spans="1:34" ht="14.5" x14ac:dyDescent="0.35">
      <c r="A699" s="8" t="str">
        <f t="shared" si="13"/>
        <v>KonsumausgabenFinnland</v>
      </c>
      <c r="B699" s="8">
        <v>699</v>
      </c>
      <c r="C699" s="32" t="s">
        <v>87</v>
      </c>
      <c r="D699" s="32" t="s">
        <v>14</v>
      </c>
      <c r="E699" s="32" t="s">
        <v>151</v>
      </c>
      <c r="F699" s="32" t="s">
        <v>344</v>
      </c>
      <c r="G699" s="32" t="s">
        <v>32</v>
      </c>
      <c r="H699" s="32" t="s">
        <v>375</v>
      </c>
      <c r="I699" s="33">
        <v>2.1016559227395817</v>
      </c>
      <c r="J699" s="33">
        <v>2.6827207435572404</v>
      </c>
      <c r="K699" s="33">
        <v>2.4994857025303361</v>
      </c>
      <c r="L699" s="33">
        <v>4.1266655516529909</v>
      </c>
      <c r="M699" s="33">
        <v>3.7510975949285807</v>
      </c>
      <c r="N699" s="33">
        <v>3.174767001413997</v>
      </c>
      <c r="O699" s="33">
        <v>3.9203721302455818</v>
      </c>
      <c r="P699" s="33">
        <v>3.5019829810172922</v>
      </c>
      <c r="Q699" s="33">
        <v>1.9679693458082994</v>
      </c>
      <c r="R699" s="33">
        <v>-2.9214323500976036</v>
      </c>
      <c r="S699" s="33">
        <v>2.9961948607131035</v>
      </c>
      <c r="T699" s="33">
        <v>2.8944391739035353</v>
      </c>
      <c r="U699" s="33">
        <v>0.38476200608172917</v>
      </c>
      <c r="V699" s="33">
        <v>-0.52194187104237244</v>
      </c>
      <c r="W699" s="33">
        <v>0.60635653409090651</v>
      </c>
      <c r="X699" s="33">
        <v>1.6069112183757994</v>
      </c>
      <c r="Y699" s="33">
        <v>2.4291322170499399</v>
      </c>
      <c r="Z699" s="33">
        <v>0.75631035856910955</v>
      </c>
      <c r="AA699" s="33">
        <v>1.7116457549670514</v>
      </c>
      <c r="AB699" s="33">
        <v>0.73303713999686693</v>
      </c>
      <c r="AC699" s="33">
        <v>-3.7617142904076246</v>
      </c>
      <c r="AD699" s="33">
        <v>3.4598414310464136</v>
      </c>
      <c r="AE699" s="33">
        <v>1.6893926270550281</v>
      </c>
      <c r="AF699" s="33">
        <v>-6.2299736361794089E-2</v>
      </c>
      <c r="AG699" s="33">
        <v>0.80869688031157239</v>
      </c>
      <c r="AH699" s="33">
        <v>1.1133343263993112</v>
      </c>
    </row>
    <row r="700" spans="1:34" ht="14.5" x14ac:dyDescent="0.35">
      <c r="A700" s="8" t="str">
        <f t="shared" si="13"/>
        <v>KonsumausgabenFrankreich</v>
      </c>
      <c r="B700" s="8">
        <v>700</v>
      </c>
      <c r="C700" s="32" t="s">
        <v>87</v>
      </c>
      <c r="D700" s="32" t="s">
        <v>0</v>
      </c>
      <c r="E700" s="32" t="s">
        <v>151</v>
      </c>
      <c r="F700" s="32" t="s">
        <v>344</v>
      </c>
      <c r="G700" s="32" t="s">
        <v>32</v>
      </c>
      <c r="H700" s="32" t="s">
        <v>375</v>
      </c>
      <c r="I700" s="33">
        <v>3.6659562932464382</v>
      </c>
      <c r="J700" s="33">
        <v>2.5185872547202024</v>
      </c>
      <c r="K700" s="33">
        <v>2.0823315486412781</v>
      </c>
      <c r="L700" s="33">
        <v>1.485483116001447</v>
      </c>
      <c r="M700" s="33">
        <v>1.9510026093977331</v>
      </c>
      <c r="N700" s="33">
        <v>2.4178121760022577</v>
      </c>
      <c r="O700" s="33">
        <v>2.1433287480236913</v>
      </c>
      <c r="P700" s="33">
        <v>2.6375939189695856</v>
      </c>
      <c r="Q700" s="33">
        <v>0.52217553542588746</v>
      </c>
      <c r="R700" s="33">
        <v>0.30474809765055966</v>
      </c>
      <c r="S700" s="33">
        <v>1.883626995738183</v>
      </c>
      <c r="T700" s="33">
        <v>0.61765488847440508</v>
      </c>
      <c r="U700" s="33">
        <v>-0.42314600002069369</v>
      </c>
      <c r="V700" s="33">
        <v>0.5095002276177496</v>
      </c>
      <c r="W700" s="33">
        <v>0.81974765205157496</v>
      </c>
      <c r="X700" s="33">
        <v>1.479007185359734</v>
      </c>
      <c r="Y700" s="33">
        <v>1.7798799835040455</v>
      </c>
      <c r="Z700" s="33">
        <v>1.4786846801255109</v>
      </c>
      <c r="AA700" s="33">
        <v>0.98215449804432353</v>
      </c>
      <c r="AB700" s="33">
        <v>1.7686461118109094</v>
      </c>
      <c r="AC700" s="33">
        <v>-6.7272400015541081</v>
      </c>
      <c r="AD700" s="33">
        <v>5.2641735432859491</v>
      </c>
      <c r="AE700" s="33">
        <v>2.8887472915470482</v>
      </c>
      <c r="AF700" s="33">
        <v>0.79998555756057499</v>
      </c>
      <c r="AG700" s="33">
        <v>1.4399458034675092</v>
      </c>
      <c r="AH700" s="33">
        <v>1.5000303214767428</v>
      </c>
    </row>
    <row r="701" spans="1:34" ht="14.5" x14ac:dyDescent="0.35">
      <c r="A701" s="8" t="str">
        <f t="shared" si="13"/>
        <v>KonsumausgabenGriechenland</v>
      </c>
      <c r="B701" s="8">
        <v>701</v>
      </c>
      <c r="C701" s="32" t="s">
        <v>87</v>
      </c>
      <c r="D701" s="32" t="s">
        <v>6</v>
      </c>
      <c r="E701" s="32" t="s">
        <v>151</v>
      </c>
      <c r="F701" s="32" t="s">
        <v>344</v>
      </c>
      <c r="G701" s="32" t="s">
        <v>32</v>
      </c>
      <c r="H701" s="32" t="s">
        <v>375</v>
      </c>
      <c r="I701" s="33">
        <v>2.5233996297860273</v>
      </c>
      <c r="J701" s="33">
        <v>3.6236352152073863</v>
      </c>
      <c r="K701" s="33">
        <v>5.0853730216897475</v>
      </c>
      <c r="L701" s="33">
        <v>4.5330632569523743</v>
      </c>
      <c r="M701" s="33">
        <v>3.6068278704888996</v>
      </c>
      <c r="N701" s="33">
        <v>3.2248809115614279</v>
      </c>
      <c r="O701" s="33">
        <v>2.7818708276913497</v>
      </c>
      <c r="P701" s="33">
        <v>4.076225401656373</v>
      </c>
      <c r="Q701" s="33">
        <v>3.5838545619722595</v>
      </c>
      <c r="R701" s="33">
        <v>-1.6700350631179361</v>
      </c>
      <c r="S701" s="33">
        <v>-6.5188333751166994</v>
      </c>
      <c r="T701" s="33">
        <v>-8.6660009271837311</v>
      </c>
      <c r="U701" s="33">
        <v>-7.5703730481646403</v>
      </c>
      <c r="V701" s="33">
        <v>-3.4197448680679656</v>
      </c>
      <c r="W701" s="33">
        <v>-0.10214892917178986</v>
      </c>
      <c r="X701" s="33">
        <v>-0.34895206831451731</v>
      </c>
      <c r="Y701" s="33">
        <v>-0.60960828330057382</v>
      </c>
      <c r="Z701" s="33">
        <v>2.495905031820044</v>
      </c>
      <c r="AA701" s="33">
        <v>1.7491088615104786</v>
      </c>
      <c r="AB701" s="33">
        <v>1.7909646828908876</v>
      </c>
      <c r="AC701" s="33">
        <v>-7.4431153838285411</v>
      </c>
      <c r="AD701" s="33">
        <v>5.7810391979672033</v>
      </c>
      <c r="AE701" s="33">
        <v>7.4479592771599528</v>
      </c>
      <c r="AF701" s="33">
        <v>2.7899984293076301</v>
      </c>
      <c r="AG701" s="33">
        <v>1.9500222660104214</v>
      </c>
      <c r="AH701" s="33">
        <v>1.7499933980019904</v>
      </c>
    </row>
    <row r="702" spans="1:34" ht="14.5" x14ac:dyDescent="0.35">
      <c r="A702" s="8" t="str">
        <f t="shared" si="13"/>
        <v>KonsumausgabenIrland</v>
      </c>
      <c r="B702" s="8">
        <v>702</v>
      </c>
      <c r="C702" s="32" t="s">
        <v>87</v>
      </c>
      <c r="D702" s="32" t="s">
        <v>4</v>
      </c>
      <c r="E702" s="32" t="s">
        <v>151</v>
      </c>
      <c r="F702" s="32" t="s">
        <v>344</v>
      </c>
      <c r="G702" s="32" t="s">
        <v>32</v>
      </c>
      <c r="H702" s="32" t="s">
        <v>375</v>
      </c>
      <c r="I702" s="33">
        <v>10.395918926565244</v>
      </c>
      <c r="J702" s="33">
        <v>4.7342590279400696</v>
      </c>
      <c r="K702" s="33">
        <v>3.6358432029153249</v>
      </c>
      <c r="L702" s="33">
        <v>2.7918103333066</v>
      </c>
      <c r="M702" s="33">
        <v>3.8174897253100397</v>
      </c>
      <c r="N702" s="33">
        <v>7.0234783854974836</v>
      </c>
      <c r="O702" s="33">
        <v>6.3871668989619508</v>
      </c>
      <c r="P702" s="33">
        <v>6.6746347746809818</v>
      </c>
      <c r="Q702" s="33">
        <v>0.19109199681970779</v>
      </c>
      <c r="R702" s="33">
        <v>-5.3239052033855359</v>
      </c>
      <c r="S702" s="33">
        <v>0.30205824736167131</v>
      </c>
      <c r="T702" s="33">
        <v>-1.3484858884004183</v>
      </c>
      <c r="U702" s="33">
        <v>-0.66972786126490291</v>
      </c>
      <c r="V702" s="33">
        <v>0.32772139626271724</v>
      </c>
      <c r="W702" s="33">
        <v>2.7027391153113172</v>
      </c>
      <c r="X702" s="33">
        <v>3.3960419064201375</v>
      </c>
      <c r="Y702" s="33">
        <v>4.8173497021955853</v>
      </c>
      <c r="Z702" s="33">
        <v>2.5861072934123825</v>
      </c>
      <c r="AA702" s="33">
        <v>3.807328477143713</v>
      </c>
      <c r="AB702" s="33">
        <v>2.4669964950567049</v>
      </c>
      <c r="AC702" s="33">
        <v>-10.792506637919999</v>
      </c>
      <c r="AD702" s="33">
        <v>8.4552020229995435</v>
      </c>
      <c r="AE702" s="33">
        <v>9.3524864918951351</v>
      </c>
      <c r="AF702" s="33">
        <v>3.2000068626722111</v>
      </c>
      <c r="AG702" s="33">
        <v>2.9499587615345462</v>
      </c>
      <c r="AH702" s="33">
        <v>2.9000589413699345</v>
      </c>
    </row>
    <row r="703" spans="1:34" ht="14.5" x14ac:dyDescent="0.35">
      <c r="A703" s="8" t="str">
        <f t="shared" si="13"/>
        <v>KonsumausgabenItalien</v>
      </c>
      <c r="B703" s="8">
        <v>703</v>
      </c>
      <c r="C703" s="32" t="s">
        <v>87</v>
      </c>
      <c r="D703" s="32" t="s">
        <v>3</v>
      </c>
      <c r="E703" s="32" t="s">
        <v>151</v>
      </c>
      <c r="F703" s="32" t="s">
        <v>344</v>
      </c>
      <c r="G703" s="32" t="s">
        <v>32</v>
      </c>
      <c r="H703" s="32" t="s">
        <v>375</v>
      </c>
      <c r="I703" s="33">
        <v>2.6597225919267515</v>
      </c>
      <c r="J703" s="33">
        <v>0.64413828179927179</v>
      </c>
      <c r="K703" s="33">
        <v>-4.2112814780907115E-2</v>
      </c>
      <c r="L703" s="33">
        <v>0.67488196009195178</v>
      </c>
      <c r="M703" s="33">
        <v>0.97166438389211862</v>
      </c>
      <c r="N703" s="33">
        <v>1.3866175172730095</v>
      </c>
      <c r="O703" s="33">
        <v>1.3431262407854803</v>
      </c>
      <c r="P703" s="33">
        <v>1.1870413466612604</v>
      </c>
      <c r="Q703" s="33">
        <v>-1.1321267944491069</v>
      </c>
      <c r="R703" s="33">
        <v>-1.5018049171540753</v>
      </c>
      <c r="S703" s="33">
        <v>1.0503402408896108</v>
      </c>
      <c r="T703" s="33">
        <v>6.4719675162507428E-2</v>
      </c>
      <c r="U703" s="33">
        <v>-3.7147355877536938</v>
      </c>
      <c r="V703" s="33">
        <v>-2.4441518330149563</v>
      </c>
      <c r="W703" s="33">
        <v>0.17462466345203609</v>
      </c>
      <c r="X703" s="33">
        <v>1.8321848645069991</v>
      </c>
      <c r="Y703" s="33">
        <v>1.2469978209349364</v>
      </c>
      <c r="Z703" s="33">
        <v>1.5385672767260985</v>
      </c>
      <c r="AA703" s="33">
        <v>0.93381037567084491</v>
      </c>
      <c r="AB703" s="33">
        <v>0.20683900376216968</v>
      </c>
      <c r="AC703" s="33">
        <v>-10.411428287343938</v>
      </c>
      <c r="AD703" s="33">
        <v>5.2679320346699114</v>
      </c>
      <c r="AE703" s="33">
        <v>5.0231643400950929</v>
      </c>
      <c r="AF703" s="33">
        <v>1.3026313249290524</v>
      </c>
      <c r="AG703" s="33">
        <v>1.0176516829843507</v>
      </c>
      <c r="AH703" s="33">
        <v>1.2844348232098071</v>
      </c>
    </row>
    <row r="704" spans="1:34" ht="14.5" x14ac:dyDescent="0.35">
      <c r="A704" s="8" t="str">
        <f t="shared" si="13"/>
        <v>KonsumausgabenKroatien</v>
      </c>
      <c r="B704" s="8">
        <v>704</v>
      </c>
      <c r="C704" s="32" t="s">
        <v>87</v>
      </c>
      <c r="D704" s="32" t="s">
        <v>27</v>
      </c>
      <c r="E704" s="32" t="s">
        <v>151</v>
      </c>
      <c r="F704" s="32" t="s">
        <v>344</v>
      </c>
      <c r="G704" s="32" t="s">
        <v>32</v>
      </c>
      <c r="H704" s="32" t="s">
        <v>375</v>
      </c>
      <c r="I704" s="33">
        <v>4.4723210282324288</v>
      </c>
      <c r="J704" s="33">
        <v>5.3087792463490473</v>
      </c>
      <c r="K704" s="33">
        <v>9.5157029696520965</v>
      </c>
      <c r="L704" s="33">
        <v>4.5672874052676349</v>
      </c>
      <c r="M704" s="33">
        <v>4.5990449562351756</v>
      </c>
      <c r="N704" s="33">
        <v>4.5829336051301368</v>
      </c>
      <c r="O704" s="33">
        <v>1.3028866219875681</v>
      </c>
      <c r="P704" s="33">
        <v>5.0304894437475554</v>
      </c>
      <c r="Q704" s="33">
        <v>3.0967383620124735</v>
      </c>
      <c r="R704" s="33">
        <v>-8.9100513917011028</v>
      </c>
      <c r="S704" s="33">
        <v>-1.5356724948806288</v>
      </c>
      <c r="T704" s="33">
        <v>0.99338670627977876</v>
      </c>
      <c r="U704" s="33">
        <v>-2.3976403691484336</v>
      </c>
      <c r="V704" s="33">
        <v>-1.5828342561370903</v>
      </c>
      <c r="W704" s="33">
        <v>-2.4786002315279205</v>
      </c>
      <c r="X704" s="33">
        <v>0.37555701332905755</v>
      </c>
      <c r="Y704" s="33">
        <v>3.1652495273277452</v>
      </c>
      <c r="Z704" s="33">
        <v>3.1751875234871392</v>
      </c>
      <c r="AA704" s="33">
        <v>3.3724235021470577</v>
      </c>
      <c r="AB704" s="33">
        <v>4.0799071527386701</v>
      </c>
      <c r="AC704" s="33">
        <v>-5.1692049655259353</v>
      </c>
      <c r="AD704" s="33">
        <v>10.58603189486611</v>
      </c>
      <c r="AE704" s="33">
        <v>6.6513953210943271</v>
      </c>
      <c r="AF704" s="33">
        <v>3.7000045798676098</v>
      </c>
      <c r="AG704" s="33">
        <v>2.8000063415813514</v>
      </c>
      <c r="AH704" s="33">
        <v>2.8999943543978475</v>
      </c>
    </row>
    <row r="705" spans="1:34" ht="14.5" x14ac:dyDescent="0.35">
      <c r="A705" s="8" t="str">
        <f t="shared" si="13"/>
        <v>KonsumausgabenLettland</v>
      </c>
      <c r="B705" s="8">
        <v>705</v>
      </c>
      <c r="C705" s="32" t="s">
        <v>87</v>
      </c>
      <c r="D705" s="32" t="s">
        <v>19</v>
      </c>
      <c r="E705" s="32" t="s">
        <v>151</v>
      </c>
      <c r="F705" s="32" t="s">
        <v>344</v>
      </c>
      <c r="G705" s="32" t="s">
        <v>32</v>
      </c>
      <c r="H705" s="32" t="s">
        <v>375</v>
      </c>
      <c r="I705" s="33">
        <v>2.1312012727547227</v>
      </c>
      <c r="J705" s="33">
        <v>5.1234897328275508</v>
      </c>
      <c r="K705" s="33">
        <v>6.1532269682757175</v>
      </c>
      <c r="L705" s="33">
        <v>8.0735533932060406</v>
      </c>
      <c r="M705" s="33">
        <v>10.227333884808189</v>
      </c>
      <c r="N705" s="33">
        <v>10.370817766558034</v>
      </c>
      <c r="O705" s="33">
        <v>18.432556066742706</v>
      </c>
      <c r="P705" s="33">
        <v>11.2867056053433</v>
      </c>
      <c r="Q705" s="33">
        <v>-8.26297826477456</v>
      </c>
      <c r="R705" s="33">
        <v>-15.701157851730756</v>
      </c>
      <c r="S705" s="33">
        <v>2.1098131629836701</v>
      </c>
      <c r="T705" s="33">
        <v>-6.8323000922518418E-2</v>
      </c>
      <c r="U705" s="33">
        <v>5.63325477642789</v>
      </c>
      <c r="V705" s="33">
        <v>6.5013727680402411</v>
      </c>
      <c r="W705" s="33">
        <v>0.72976142549579492</v>
      </c>
      <c r="X705" s="33">
        <v>2.244737950563632</v>
      </c>
      <c r="Y705" s="33">
        <v>3.4927426575109592</v>
      </c>
      <c r="Z705" s="33">
        <v>2.9270788789329316</v>
      </c>
      <c r="AA705" s="33">
        <v>3.0306356625558806</v>
      </c>
      <c r="AB705" s="33">
        <v>2.1431845492486445E-2</v>
      </c>
      <c r="AC705" s="33">
        <v>-4.3193874530427223</v>
      </c>
      <c r="AD705" s="33">
        <v>7.2846400495010499</v>
      </c>
      <c r="AE705" s="33">
        <v>5.9878122573627621</v>
      </c>
      <c r="AF705" s="33">
        <v>-1.663176456994151</v>
      </c>
      <c r="AG705" s="33">
        <v>2.8999768464922511</v>
      </c>
      <c r="AH705" s="33">
        <v>3</v>
      </c>
    </row>
    <row r="706" spans="1:34" ht="14.5" x14ac:dyDescent="0.35">
      <c r="A706" s="8" t="str">
        <f t="shared" si="13"/>
        <v>KonsumausgabenLitauen</v>
      </c>
      <c r="B706" s="8">
        <v>706</v>
      </c>
      <c r="C706" s="32" t="s">
        <v>87</v>
      </c>
      <c r="D706" s="32" t="s">
        <v>20</v>
      </c>
      <c r="E706" s="32" t="s">
        <v>151</v>
      </c>
      <c r="F706" s="32" t="s">
        <v>344</v>
      </c>
      <c r="G706" s="32" t="s">
        <v>32</v>
      </c>
      <c r="H706" s="32" t="s">
        <v>375</v>
      </c>
      <c r="I706" s="33">
        <v>6.8738011062080062</v>
      </c>
      <c r="J706" s="33">
        <v>4.1578667782750074</v>
      </c>
      <c r="K706" s="33">
        <v>6.0163094168220539</v>
      </c>
      <c r="L706" s="33">
        <v>11.363483960127013</v>
      </c>
      <c r="M706" s="33">
        <v>10.866716671313696</v>
      </c>
      <c r="N706" s="33">
        <v>11.559750774255193</v>
      </c>
      <c r="O706" s="33">
        <v>9.1257054709886916</v>
      </c>
      <c r="P706" s="33">
        <v>12.474353136518658</v>
      </c>
      <c r="Q706" s="33">
        <v>3.8760756097960609</v>
      </c>
      <c r="R706" s="33">
        <v>-17.391564212257336</v>
      </c>
      <c r="S706" s="33">
        <v>-3.0808367302744131</v>
      </c>
      <c r="T706" s="33">
        <v>4.3173657847724911</v>
      </c>
      <c r="U706" s="33">
        <v>3.0860227985413076</v>
      </c>
      <c r="V706" s="33">
        <v>4.3096765609362393</v>
      </c>
      <c r="W706" s="33">
        <v>3.6948712153878773</v>
      </c>
      <c r="X706" s="33">
        <v>4.0547298273012586</v>
      </c>
      <c r="Y706" s="33">
        <v>4.084379206999273</v>
      </c>
      <c r="Z706" s="33">
        <v>3.5653395237132912</v>
      </c>
      <c r="AA706" s="33">
        <v>3.6312233151676025</v>
      </c>
      <c r="AB706" s="33">
        <v>2.741839626077919</v>
      </c>
      <c r="AC706" s="33">
        <v>-3.3399787575320801</v>
      </c>
      <c r="AD706" s="33">
        <v>8.1351962632266321</v>
      </c>
      <c r="AE706" s="33">
        <v>2.0330647502255488</v>
      </c>
      <c r="AF706" s="33">
        <v>-1.3000019596261012</v>
      </c>
      <c r="AG706" s="33">
        <v>3.3999896473651461</v>
      </c>
      <c r="AH706" s="33">
        <v>4.5999980798481488</v>
      </c>
    </row>
    <row r="707" spans="1:34" ht="14.5" x14ac:dyDescent="0.35">
      <c r="A707" s="8" t="str">
        <f t="shared" si="13"/>
        <v>KonsumausgabenLuxemburg</v>
      </c>
      <c r="B707" s="8">
        <v>707</v>
      </c>
      <c r="C707" s="32" t="s">
        <v>87</v>
      </c>
      <c r="D707" s="32" t="s">
        <v>10</v>
      </c>
      <c r="E707" s="32" t="s">
        <v>151</v>
      </c>
      <c r="F707" s="32" t="s">
        <v>344</v>
      </c>
      <c r="G707" s="32" t="s">
        <v>32</v>
      </c>
      <c r="H707" s="32" t="s">
        <v>375</v>
      </c>
      <c r="I707" s="33">
        <v>5.0800232932458158</v>
      </c>
      <c r="J707" s="33">
        <v>3.3156726323980479</v>
      </c>
      <c r="K707" s="33">
        <v>5.1625122527980665</v>
      </c>
      <c r="L707" s="33">
        <v>2.4311435537757546</v>
      </c>
      <c r="M707" s="33">
        <v>1.1873084468116559</v>
      </c>
      <c r="N707" s="33">
        <v>-0.49770165917489351</v>
      </c>
      <c r="O707" s="33">
        <v>4.1216711066500551</v>
      </c>
      <c r="P707" s="33">
        <v>2.3742117545515242</v>
      </c>
      <c r="Q707" s="33">
        <v>2.3796456228426308</v>
      </c>
      <c r="R707" s="33">
        <v>2.3186530315679903</v>
      </c>
      <c r="S707" s="33">
        <v>3.3183535426584427</v>
      </c>
      <c r="T707" s="33">
        <v>1.6511289111009546</v>
      </c>
      <c r="U707" s="33">
        <v>2.4319544772855863</v>
      </c>
      <c r="V707" s="33">
        <v>0.76727631785095696</v>
      </c>
      <c r="W707" s="33">
        <v>3.0160862351894053</v>
      </c>
      <c r="X707" s="33">
        <v>3.0461847518773908</v>
      </c>
      <c r="Y707" s="33">
        <v>3.3579545486801265</v>
      </c>
      <c r="Z707" s="33">
        <v>2.9758233235693865</v>
      </c>
      <c r="AA707" s="33">
        <v>2.6382827559795032</v>
      </c>
      <c r="AB707" s="33">
        <v>2.5379349481702462</v>
      </c>
      <c r="AC707" s="33">
        <v>-8.4790671414481977</v>
      </c>
      <c r="AD707" s="33">
        <v>11.366329681429349</v>
      </c>
      <c r="AE707" s="33">
        <v>2.2958910948444924</v>
      </c>
      <c r="AF707" s="33">
        <v>2.0000068052242739</v>
      </c>
      <c r="AG707" s="33">
        <v>1.8999822721060156</v>
      </c>
      <c r="AH707" s="33">
        <v>2.1000282005390289</v>
      </c>
    </row>
    <row r="708" spans="1:34" ht="14.5" x14ac:dyDescent="0.35">
      <c r="A708" s="8" t="str">
        <f t="shared" si="13"/>
        <v>KonsumausgabenMalta</v>
      </c>
      <c r="B708" s="8">
        <v>708</v>
      </c>
      <c r="C708" s="32" t="s">
        <v>87</v>
      </c>
      <c r="D708" s="32" t="s">
        <v>16</v>
      </c>
      <c r="E708" s="32" t="s">
        <v>151</v>
      </c>
      <c r="F708" s="32" t="s">
        <v>344</v>
      </c>
      <c r="G708" s="32" t="s">
        <v>32</v>
      </c>
      <c r="H708" s="32" t="s">
        <v>375</v>
      </c>
      <c r="I708" s="33">
        <v>7.3650620857956426</v>
      </c>
      <c r="J708" s="33">
        <v>2.2885602627276143</v>
      </c>
      <c r="K708" s="33">
        <v>-2.2357230971164341</v>
      </c>
      <c r="L708" s="33">
        <v>5.4435961215456956</v>
      </c>
      <c r="M708" s="33">
        <v>2.7755764069401323</v>
      </c>
      <c r="N708" s="33">
        <v>4.3368743558174856</v>
      </c>
      <c r="O708" s="33">
        <v>2.5575712188248474</v>
      </c>
      <c r="P708" s="33">
        <v>1.6413092041103425</v>
      </c>
      <c r="Q708" s="33">
        <v>-0.40364223307739167</v>
      </c>
      <c r="R708" s="33">
        <v>1.1142775110988907</v>
      </c>
      <c r="S708" s="33">
        <v>2.0434838724817155</v>
      </c>
      <c r="T708" s="33">
        <v>3.4451514684610487</v>
      </c>
      <c r="U708" s="33">
        <v>0.55288290531407824</v>
      </c>
      <c r="V708" s="33">
        <v>3.0496715755309936</v>
      </c>
      <c r="W708" s="33">
        <v>2.7006790315486739</v>
      </c>
      <c r="X708" s="33">
        <v>2.3403308592354648</v>
      </c>
      <c r="Y708" s="33">
        <v>3.0028822443947263</v>
      </c>
      <c r="Z708" s="33">
        <v>5.533018765098376</v>
      </c>
      <c r="AA708" s="33">
        <v>9.5598908599939563</v>
      </c>
      <c r="AB708" s="33">
        <v>4.2210285275505726</v>
      </c>
      <c r="AC708" s="33">
        <v>-10.630970804012094</v>
      </c>
      <c r="AD708" s="33">
        <v>8.2722387839976506</v>
      </c>
      <c r="AE708" s="33">
        <v>9.4565862131674976</v>
      </c>
      <c r="AF708" s="33">
        <v>5.3999996894472702</v>
      </c>
      <c r="AG708" s="33">
        <v>3.7999987330391178</v>
      </c>
      <c r="AH708" s="33">
        <v>4.5000047545806154</v>
      </c>
    </row>
    <row r="709" spans="1:34" ht="14.5" x14ac:dyDescent="0.35">
      <c r="A709" s="8" t="str">
        <f t="shared" si="13"/>
        <v>KonsumausgabenNiederlande</v>
      </c>
      <c r="B709" s="8">
        <v>709</v>
      </c>
      <c r="C709" s="32" t="s">
        <v>87</v>
      </c>
      <c r="D709" s="32" t="s">
        <v>1</v>
      </c>
      <c r="E709" s="32" t="s">
        <v>151</v>
      </c>
      <c r="F709" s="32" t="s">
        <v>344</v>
      </c>
      <c r="G709" s="32" t="s">
        <v>32</v>
      </c>
      <c r="H709" s="32" t="s">
        <v>375</v>
      </c>
      <c r="I709" s="33">
        <v>3.6632716203174311</v>
      </c>
      <c r="J709" s="33">
        <v>2.0448828327545243</v>
      </c>
      <c r="K709" s="33">
        <v>1.1638111750861526</v>
      </c>
      <c r="L709" s="33">
        <v>-0.13044087032791651</v>
      </c>
      <c r="M709" s="33">
        <v>0.75992595830625476</v>
      </c>
      <c r="N709" s="33">
        <v>0.9100414016166809</v>
      </c>
      <c r="O709" s="33">
        <v>-0.15583967895464923</v>
      </c>
      <c r="P709" s="33">
        <v>1.8746887380246591</v>
      </c>
      <c r="Q709" s="33">
        <v>0.89010553697438866</v>
      </c>
      <c r="R709" s="33">
        <v>-1.8853711814610392</v>
      </c>
      <c r="S709" s="33">
        <v>0.10506885352860706</v>
      </c>
      <c r="T709" s="33">
        <v>6.9531425945939418E-2</v>
      </c>
      <c r="U709" s="33">
        <v>-1.141102953338617</v>
      </c>
      <c r="V709" s="33">
        <v>-0.96409685063871109</v>
      </c>
      <c r="W709" s="33">
        <v>0.37477087272874599</v>
      </c>
      <c r="X709" s="33">
        <v>1.9770320699287396</v>
      </c>
      <c r="Y709" s="33">
        <v>1.1196334809018964</v>
      </c>
      <c r="Z709" s="33">
        <v>2.1310484384147657</v>
      </c>
      <c r="AA709" s="33">
        <v>2.1643408688890418</v>
      </c>
      <c r="AB709" s="33">
        <v>0.88183491430781658</v>
      </c>
      <c r="AC709" s="33">
        <v>-6.3609717407357351</v>
      </c>
      <c r="AD709" s="33">
        <v>4.339342048730586</v>
      </c>
      <c r="AE709" s="33">
        <v>6.55313201025767</v>
      </c>
      <c r="AF709" s="33">
        <v>0.30001727574557435</v>
      </c>
      <c r="AG709" s="33">
        <v>0.56998646390702845</v>
      </c>
      <c r="AH709" s="33">
        <v>1.6000135860257245</v>
      </c>
    </row>
    <row r="710" spans="1:34" ht="14.5" x14ac:dyDescent="0.35">
      <c r="A710" s="8" t="str">
        <f t="shared" si="13"/>
        <v>KonsumausgabenÖsterreich</v>
      </c>
      <c r="B710" s="8">
        <v>710</v>
      </c>
      <c r="C710" s="32" t="s">
        <v>87</v>
      </c>
      <c r="D710" s="32" t="s">
        <v>56</v>
      </c>
      <c r="E710" s="32" t="s">
        <v>151</v>
      </c>
      <c r="F710" s="32" t="s">
        <v>344</v>
      </c>
      <c r="G710" s="32" t="s">
        <v>32</v>
      </c>
      <c r="H710" s="32" t="s">
        <v>375</v>
      </c>
      <c r="I710" s="33">
        <v>3.1164787197299262</v>
      </c>
      <c r="J710" s="33">
        <v>1.2808841593546134</v>
      </c>
      <c r="K710" s="33">
        <v>0.68201369045972626</v>
      </c>
      <c r="L710" s="33">
        <v>1.7428191467266885</v>
      </c>
      <c r="M710" s="33">
        <v>2.3209071329375774</v>
      </c>
      <c r="N710" s="33">
        <v>2.2484352786051147</v>
      </c>
      <c r="O710" s="33">
        <v>2.0923687256554615</v>
      </c>
      <c r="P710" s="33">
        <v>1.1037186184964298</v>
      </c>
      <c r="Q710" s="33">
        <v>0.94631921376983996</v>
      </c>
      <c r="R710" s="33">
        <v>0.85067496829560696</v>
      </c>
      <c r="S710" s="33">
        <v>0.99438562051548729</v>
      </c>
      <c r="T710" s="33">
        <v>1.3450568298814574</v>
      </c>
      <c r="U710" s="33">
        <v>0.52196221174440893</v>
      </c>
      <c r="V710" s="33">
        <v>-7.9017802605434895E-2</v>
      </c>
      <c r="W710" s="33">
        <v>0.30365053069377268</v>
      </c>
      <c r="X710" s="33">
        <v>0.48794920053786939</v>
      </c>
      <c r="Y710" s="33">
        <v>1.5453424696809037</v>
      </c>
      <c r="Z710" s="33">
        <v>1.9565779243061883</v>
      </c>
      <c r="AA710" s="33">
        <v>1.1069507410648214</v>
      </c>
      <c r="AB710" s="33">
        <v>0.54867986581388095</v>
      </c>
      <c r="AC710" s="33">
        <v>-8.5290318254727424</v>
      </c>
      <c r="AD710" s="33">
        <v>4.2160584643877996</v>
      </c>
      <c r="AE710" s="33">
        <v>5.663334388408245</v>
      </c>
      <c r="AF710" s="33">
        <v>-0.25998057036585465</v>
      </c>
      <c r="AG710" s="33">
        <v>1.0999892065905499</v>
      </c>
      <c r="AH710" s="33">
        <v>1.5400222699804402</v>
      </c>
    </row>
    <row r="711" spans="1:34" ht="14.5" x14ac:dyDescent="0.35">
      <c r="A711" s="8" t="str">
        <f t="shared" si="13"/>
        <v>KonsumausgabenPolen</v>
      </c>
      <c r="B711" s="8">
        <v>711</v>
      </c>
      <c r="C711" s="32" t="s">
        <v>87</v>
      </c>
      <c r="D711" s="32" t="s">
        <v>21</v>
      </c>
      <c r="E711" s="32" t="s">
        <v>151</v>
      </c>
      <c r="F711" s="32" t="s">
        <v>344</v>
      </c>
      <c r="G711" s="32" t="s">
        <v>32</v>
      </c>
      <c r="H711" s="32" t="s">
        <v>375</v>
      </c>
      <c r="I711" s="33">
        <v>2.8975754729329282</v>
      </c>
      <c r="J711" s="33">
        <v>2.0201370203315747</v>
      </c>
      <c r="K711" s="33">
        <v>3.8713784671441829</v>
      </c>
      <c r="L711" s="33">
        <v>1.381841598727874</v>
      </c>
      <c r="M711" s="33">
        <v>4.3357134300415936</v>
      </c>
      <c r="N711" s="33">
        <v>1.8160966804802001</v>
      </c>
      <c r="O711" s="33">
        <v>4.7285239048709258</v>
      </c>
      <c r="P711" s="33">
        <v>5.6472615088745499</v>
      </c>
      <c r="Q711" s="33">
        <v>6.6780675806359824</v>
      </c>
      <c r="R711" s="33">
        <v>3.44412708675641</v>
      </c>
      <c r="S711" s="33">
        <v>2.9200670573692662</v>
      </c>
      <c r="T711" s="33">
        <v>2.3811138716917952</v>
      </c>
      <c r="U711" s="33">
        <v>0.86979387495516391</v>
      </c>
      <c r="V711" s="33">
        <v>-6.8102408238573275E-2</v>
      </c>
      <c r="W711" s="33">
        <v>3.225845591357853</v>
      </c>
      <c r="X711" s="33">
        <v>3.7858158751552509</v>
      </c>
      <c r="Y711" s="33">
        <v>3.6975516390673135</v>
      </c>
      <c r="Z711" s="33">
        <v>6.1740496421368363</v>
      </c>
      <c r="AA711" s="33">
        <v>4.6211107501322317</v>
      </c>
      <c r="AB711" s="33">
        <v>3.4046161787478724</v>
      </c>
      <c r="AC711" s="33">
        <v>-3.4367291764226593</v>
      </c>
      <c r="AD711" s="33">
        <v>6.1041955574519591</v>
      </c>
      <c r="AE711" s="33">
        <v>5.324501569919434</v>
      </c>
      <c r="AF711" s="33">
        <v>-1.1500034143250417</v>
      </c>
      <c r="AG711" s="33">
        <v>2.0999861095326366</v>
      </c>
      <c r="AH711" s="33">
        <v>2.4000413235767013</v>
      </c>
    </row>
    <row r="712" spans="1:34" ht="14.5" x14ac:dyDescent="0.35">
      <c r="A712" s="8" t="str">
        <f t="shared" si="13"/>
        <v>KonsumausgabenPortugal</v>
      </c>
      <c r="B712" s="8">
        <v>712</v>
      </c>
      <c r="C712" s="32" t="s">
        <v>87</v>
      </c>
      <c r="D712" s="32" t="s">
        <v>7</v>
      </c>
      <c r="E712" s="32" t="s">
        <v>151</v>
      </c>
      <c r="F712" s="32" t="s">
        <v>344</v>
      </c>
      <c r="G712" s="32" t="s">
        <v>32</v>
      </c>
      <c r="H712" s="32" t="s">
        <v>375</v>
      </c>
      <c r="I712" s="33">
        <v>3.6873448163433693</v>
      </c>
      <c r="J712" s="33">
        <v>0.88994958982944183</v>
      </c>
      <c r="K712" s="33">
        <v>1.2828356466168174</v>
      </c>
      <c r="L712" s="33">
        <v>-0.31894822483131691</v>
      </c>
      <c r="M712" s="33">
        <v>2.5563199546872113</v>
      </c>
      <c r="N712" s="33">
        <v>1.5766891842638131</v>
      </c>
      <c r="O712" s="33">
        <v>1.5167556541678948</v>
      </c>
      <c r="P712" s="33">
        <v>2.5093126170054916</v>
      </c>
      <c r="Q712" s="33">
        <v>1.371602331058682</v>
      </c>
      <c r="R712" s="33">
        <v>-2.3120036431184587</v>
      </c>
      <c r="S712" s="33">
        <v>2.3555802066375975</v>
      </c>
      <c r="T712" s="33">
        <v>-3.6596034875930741</v>
      </c>
      <c r="U712" s="33">
        <v>-5.3185302362369669</v>
      </c>
      <c r="V712" s="33">
        <v>-1.0427278877718322</v>
      </c>
      <c r="W712" s="33">
        <v>2.3807243616345914</v>
      </c>
      <c r="X712" s="33">
        <v>2.0381578628270773</v>
      </c>
      <c r="Y712" s="33">
        <v>2.5596212218955259</v>
      </c>
      <c r="Z712" s="33">
        <v>2.1008740675633248</v>
      </c>
      <c r="AA712" s="33">
        <v>2.6152622760393456</v>
      </c>
      <c r="AB712" s="33">
        <v>3.2632754722704505</v>
      </c>
      <c r="AC712" s="33">
        <v>-7.0217928789121373</v>
      </c>
      <c r="AD712" s="33">
        <v>4.7275605425587344</v>
      </c>
      <c r="AE712" s="33">
        <v>5.5502220937303122</v>
      </c>
      <c r="AF712" s="33">
        <v>0.85997079344475935</v>
      </c>
      <c r="AG712" s="33">
        <v>1.1000023614702599</v>
      </c>
      <c r="AH712" s="33">
        <v>1.7300075766754901</v>
      </c>
    </row>
    <row r="713" spans="1:34" ht="14.5" x14ac:dyDescent="0.35">
      <c r="A713" s="8" t="str">
        <f t="shared" si="13"/>
        <v>KonsumausgabenRumänien</v>
      </c>
      <c r="B713" s="8">
        <v>713</v>
      </c>
      <c r="C713" s="32" t="s">
        <v>87</v>
      </c>
      <c r="D713" s="32" t="s">
        <v>100</v>
      </c>
      <c r="E713" s="32" t="s">
        <v>151</v>
      </c>
      <c r="F713" s="32" t="s">
        <v>344</v>
      </c>
      <c r="G713" s="32" t="s">
        <v>32</v>
      </c>
      <c r="H713" s="32" t="s">
        <v>375</v>
      </c>
      <c r="I713" s="33">
        <v>1.5456686155716142</v>
      </c>
      <c r="J713" s="33">
        <v>8.336361909220912</v>
      </c>
      <c r="K713" s="33">
        <v>7.095218000470112</v>
      </c>
      <c r="L713" s="33">
        <v>8.3800635032008586</v>
      </c>
      <c r="M713" s="33">
        <v>15.840259152126706</v>
      </c>
      <c r="N713" s="33">
        <v>11.225467068203017</v>
      </c>
      <c r="O713" s="33">
        <v>10.206888357884949</v>
      </c>
      <c r="P713" s="33">
        <v>13.841455865272792</v>
      </c>
      <c r="Q713" s="33">
        <v>8.702362177538788</v>
      </c>
      <c r="R713" s="33">
        <v>-6.3510972882065744</v>
      </c>
      <c r="S713" s="33">
        <v>-4.9879647547552253</v>
      </c>
      <c r="T713" s="33">
        <v>4.4910745315056602</v>
      </c>
      <c r="U713" s="33">
        <v>1.8859144612234218</v>
      </c>
      <c r="V713" s="33">
        <v>-4.9501545359072878</v>
      </c>
      <c r="W713" s="33">
        <v>4.0627749629855003</v>
      </c>
      <c r="X713" s="33">
        <v>5.9082469643744417</v>
      </c>
      <c r="Y713" s="33">
        <v>6.0439683545634892</v>
      </c>
      <c r="Z713" s="33">
        <v>11.566783267666665</v>
      </c>
      <c r="AA713" s="33">
        <v>9.4293145861796575</v>
      </c>
      <c r="AB713" s="33">
        <v>3.4088904374016948</v>
      </c>
      <c r="AC713" s="33">
        <v>-3.8570351986630698</v>
      </c>
      <c r="AD713" s="33">
        <v>7.1721138949882004</v>
      </c>
      <c r="AE713" s="33">
        <v>6.9493821830388924</v>
      </c>
      <c r="AF713" s="33">
        <v>1.4000039981075645</v>
      </c>
      <c r="AG713" s="33">
        <v>2.2999983494809157</v>
      </c>
      <c r="AH713" s="33">
        <v>2.6999979384196848</v>
      </c>
    </row>
    <row r="714" spans="1:34" ht="14.5" x14ac:dyDescent="0.35">
      <c r="A714" s="8" t="str">
        <f t="shared" si="13"/>
        <v>KonsumausgabenSchweden</v>
      </c>
      <c r="B714" s="8">
        <v>714</v>
      </c>
      <c r="C714" s="32" t="s">
        <v>87</v>
      </c>
      <c r="D714" s="32" t="s">
        <v>13</v>
      </c>
      <c r="E714" s="32" t="s">
        <v>151</v>
      </c>
      <c r="F714" s="32" t="s">
        <v>344</v>
      </c>
      <c r="G714" s="32" t="s">
        <v>32</v>
      </c>
      <c r="H714" s="32" t="s">
        <v>375</v>
      </c>
      <c r="I714" s="33">
        <v>5.4221589370102095</v>
      </c>
      <c r="J714" s="33">
        <v>0.84449870135088645</v>
      </c>
      <c r="K714" s="33">
        <v>2.2635499146703069</v>
      </c>
      <c r="L714" s="33">
        <v>1.6411217138594196</v>
      </c>
      <c r="M714" s="33">
        <v>2.8767717931758625</v>
      </c>
      <c r="N714" s="33">
        <v>3.1517255424474087</v>
      </c>
      <c r="O714" s="33">
        <v>2.9934873133586848</v>
      </c>
      <c r="P714" s="33">
        <v>3.9877992399896129</v>
      </c>
      <c r="Q714" s="33">
        <v>0.41868705763002367</v>
      </c>
      <c r="R714" s="33">
        <v>1.0380340524122289</v>
      </c>
      <c r="S714" s="33">
        <v>4.1691505304583245</v>
      </c>
      <c r="T714" s="33">
        <v>1.9904002517069586</v>
      </c>
      <c r="U714" s="33">
        <v>0.73138658310519133</v>
      </c>
      <c r="V714" s="33">
        <v>1.7934696975413118</v>
      </c>
      <c r="W714" s="33">
        <v>2.8788055510439108</v>
      </c>
      <c r="X714" s="33">
        <v>3.925252162432912</v>
      </c>
      <c r="Y714" s="33">
        <v>2.3008515725162084</v>
      </c>
      <c r="Z714" s="33">
        <v>2.6066374327287321</v>
      </c>
      <c r="AA714" s="33">
        <v>1.8494883711894943</v>
      </c>
      <c r="AB714" s="33">
        <v>0.72020076359208929</v>
      </c>
      <c r="AC714" s="33">
        <v>-3.1675469879472473</v>
      </c>
      <c r="AD714" s="33">
        <v>6.3253004685172414</v>
      </c>
      <c r="AE714" s="33">
        <v>1.8675112632807327</v>
      </c>
      <c r="AF714" s="33">
        <v>-1.9772228692143017</v>
      </c>
      <c r="AG714" s="33">
        <v>-0.47863833518223942</v>
      </c>
      <c r="AH714" s="33">
        <v>0.97881576895618139</v>
      </c>
    </row>
    <row r="715" spans="1:34" ht="14.5" x14ac:dyDescent="0.35">
      <c r="A715" s="8" t="str">
        <f t="shared" si="13"/>
        <v>KonsumausgabenSlowakei</v>
      </c>
      <c r="B715" s="8">
        <v>715</v>
      </c>
      <c r="C715" s="32" t="s">
        <v>87</v>
      </c>
      <c r="D715" s="32" t="s">
        <v>23</v>
      </c>
      <c r="E715" s="32" t="s">
        <v>151</v>
      </c>
      <c r="F715" s="32" t="s">
        <v>344</v>
      </c>
      <c r="G715" s="32" t="s">
        <v>32</v>
      </c>
      <c r="H715" s="32" t="s">
        <v>375</v>
      </c>
      <c r="I715" s="33">
        <v>2.525592256412196</v>
      </c>
      <c r="J715" s="33">
        <v>5.2996208521404213</v>
      </c>
      <c r="K715" s="33">
        <v>5.6596710671600476</v>
      </c>
      <c r="L715" s="33">
        <v>0.89267465944409707</v>
      </c>
      <c r="M715" s="33">
        <v>7.2692000195046234</v>
      </c>
      <c r="N715" s="33">
        <v>4.5138661136959968</v>
      </c>
      <c r="O715" s="33">
        <v>6.3171254787614259</v>
      </c>
      <c r="P715" s="33">
        <v>7.8677395414884899</v>
      </c>
      <c r="Q715" s="33">
        <v>7.0164841905814939</v>
      </c>
      <c r="R715" s="33">
        <v>-0.17350899404505071</v>
      </c>
      <c r="S715" s="33">
        <v>0.83155075244847865</v>
      </c>
      <c r="T715" s="33">
        <v>-1.9180061242925461</v>
      </c>
      <c r="U715" s="33">
        <v>0.39765550447874887</v>
      </c>
      <c r="V715" s="33">
        <v>-1.1804186608468115</v>
      </c>
      <c r="W715" s="33">
        <v>1.8803135296661821</v>
      </c>
      <c r="X715" s="33">
        <v>2.7661511158059966</v>
      </c>
      <c r="Y715" s="33">
        <v>3.9023265662917055</v>
      </c>
      <c r="Z715" s="33">
        <v>4.6213442437275774</v>
      </c>
      <c r="AA715" s="33">
        <v>4.0781596776389222</v>
      </c>
      <c r="AB715" s="33">
        <v>2.7012183946972357</v>
      </c>
      <c r="AC715" s="33">
        <v>-1.1205780641040377</v>
      </c>
      <c r="AD715" s="33">
        <v>2.6048078138178283</v>
      </c>
      <c r="AE715" s="33">
        <v>5.5037853747599712</v>
      </c>
      <c r="AF715" s="33">
        <v>-1.5499969976477246</v>
      </c>
      <c r="AG715" s="33">
        <v>1.4999969693204349</v>
      </c>
      <c r="AH715" s="33">
        <v>1.8000072407863712</v>
      </c>
    </row>
    <row r="716" spans="1:34" ht="14.5" x14ac:dyDescent="0.35">
      <c r="A716" s="8" t="str">
        <f t="shared" si="13"/>
        <v>KonsumausgabenSlowenien</v>
      </c>
      <c r="B716" s="8">
        <v>716</v>
      </c>
      <c r="C716" s="32" t="s">
        <v>87</v>
      </c>
      <c r="D716" s="32" t="s">
        <v>26</v>
      </c>
      <c r="E716" s="32" t="s">
        <v>151</v>
      </c>
      <c r="F716" s="32" t="s">
        <v>344</v>
      </c>
      <c r="G716" s="32" t="s">
        <v>32</v>
      </c>
      <c r="H716" s="32" t="s">
        <v>375</v>
      </c>
      <c r="I716" s="33">
        <v>-0.12679372874191586</v>
      </c>
      <c r="J716" s="33">
        <v>2.8559006150494071</v>
      </c>
      <c r="K716" s="33">
        <v>2.3917689805029738</v>
      </c>
      <c r="L716" s="33">
        <v>3.5040814172879493</v>
      </c>
      <c r="M716" s="33">
        <v>2.5360782351929458</v>
      </c>
      <c r="N716" s="33">
        <v>2.0661622094135197</v>
      </c>
      <c r="O716" s="33">
        <v>1.2904085713918647</v>
      </c>
      <c r="P716" s="33">
        <v>6.5185557067551088</v>
      </c>
      <c r="Q716" s="33">
        <v>2.8693347568792689</v>
      </c>
      <c r="R716" s="33">
        <v>2.0733952299032694</v>
      </c>
      <c r="S716" s="33">
        <v>0.97417845921235369</v>
      </c>
      <c r="T716" s="33">
        <v>0.79328313371402714</v>
      </c>
      <c r="U716" s="33">
        <v>-2.1901364935625054</v>
      </c>
      <c r="V716" s="33">
        <v>-3.9364072819784894</v>
      </c>
      <c r="W716" s="33">
        <v>1.62378681671278</v>
      </c>
      <c r="X716" s="33">
        <v>2.0284668959900785</v>
      </c>
      <c r="Y716" s="33">
        <v>4.4482810546219866</v>
      </c>
      <c r="Z716" s="33">
        <v>1.9031928837968763</v>
      </c>
      <c r="AA716" s="33">
        <v>3.521780047798174</v>
      </c>
      <c r="AB716" s="33">
        <v>5.461550138633072</v>
      </c>
      <c r="AC716" s="33">
        <v>-6.485128984926007</v>
      </c>
      <c r="AD716" s="33">
        <v>10.268281965758092</v>
      </c>
      <c r="AE716" s="33">
        <v>3.6102772859667454</v>
      </c>
      <c r="AF716" s="33">
        <v>-0.39001311558719465</v>
      </c>
      <c r="AG716" s="33">
        <v>1.7000265111346806</v>
      </c>
      <c r="AH716" s="33">
        <v>1.9999969688404349</v>
      </c>
    </row>
    <row r="717" spans="1:34" ht="14.5" x14ac:dyDescent="0.35">
      <c r="A717" s="8" t="str">
        <f t="shared" si="13"/>
        <v>KonsumausgabenSpanien</v>
      </c>
      <c r="B717" s="8">
        <v>717</v>
      </c>
      <c r="C717" s="32" t="s">
        <v>87</v>
      </c>
      <c r="D717" s="32" t="s">
        <v>8</v>
      </c>
      <c r="E717" s="32" t="s">
        <v>151</v>
      </c>
      <c r="F717" s="32" t="s">
        <v>344</v>
      </c>
      <c r="G717" s="32" t="s">
        <v>32</v>
      </c>
      <c r="H717" s="32" t="s">
        <v>375</v>
      </c>
      <c r="I717" s="33">
        <v>4.4363790882032674</v>
      </c>
      <c r="J717" s="33">
        <v>3.8757649904533622</v>
      </c>
      <c r="K717" s="33">
        <v>3.0764144553028672</v>
      </c>
      <c r="L717" s="33">
        <v>2.3659572687861896</v>
      </c>
      <c r="M717" s="33">
        <v>4.0572020188947846</v>
      </c>
      <c r="N717" s="33">
        <v>4.1331875799816231</v>
      </c>
      <c r="O717" s="33">
        <v>3.9848507468550451</v>
      </c>
      <c r="P717" s="33">
        <v>3.3943284791111381</v>
      </c>
      <c r="Q717" s="33">
        <v>-0.70203697423963263</v>
      </c>
      <c r="R717" s="33">
        <v>-3.5927041918071581</v>
      </c>
      <c r="S717" s="33">
        <v>0.3693456825184569</v>
      </c>
      <c r="T717" s="33">
        <v>-2.4619653432436621</v>
      </c>
      <c r="U717" s="33">
        <v>-3.3182724894997904</v>
      </c>
      <c r="V717" s="33">
        <v>-2.8875578519795795</v>
      </c>
      <c r="W717" s="33">
        <v>1.6893659645083687</v>
      </c>
      <c r="X717" s="33">
        <v>2.9475424350385708</v>
      </c>
      <c r="Y717" s="33">
        <v>2.693525225518286</v>
      </c>
      <c r="Z717" s="33">
        <v>3.0239960444382632</v>
      </c>
      <c r="AA717" s="33">
        <v>1.694760191432934</v>
      </c>
      <c r="AB717" s="33">
        <v>1.0817610804927398</v>
      </c>
      <c r="AC717" s="33">
        <v>-12.259190307501072</v>
      </c>
      <c r="AD717" s="33">
        <v>7.0640136221839356</v>
      </c>
      <c r="AE717" s="33">
        <v>4.7066644094226717</v>
      </c>
      <c r="AF717" s="33">
        <v>1.5399973596654775</v>
      </c>
      <c r="AG717" s="33">
        <v>2.0100096561335619</v>
      </c>
      <c r="AH717" s="33">
        <v>2.1499980738890514</v>
      </c>
    </row>
    <row r="718" spans="1:34" ht="14.5" x14ac:dyDescent="0.35">
      <c r="A718" s="8" t="str">
        <f t="shared" si="13"/>
        <v>KonsumausgabenTschechische Republik</v>
      </c>
      <c r="B718" s="8">
        <v>718</v>
      </c>
      <c r="C718" s="32" t="s">
        <v>87</v>
      </c>
      <c r="D718" s="32" t="s">
        <v>22</v>
      </c>
      <c r="E718" s="32" t="s">
        <v>151</v>
      </c>
      <c r="F718" s="32" t="s">
        <v>344</v>
      </c>
      <c r="G718" s="32" t="s">
        <v>32</v>
      </c>
      <c r="H718" s="32" t="s">
        <v>375</v>
      </c>
      <c r="I718" s="33">
        <v>1.5228992485543387</v>
      </c>
      <c r="J718" s="33">
        <v>3.0060544969339844</v>
      </c>
      <c r="K718" s="33">
        <v>3.0935957624588184</v>
      </c>
      <c r="L718" s="33">
        <v>5.1197238975616983</v>
      </c>
      <c r="M718" s="33">
        <v>2.8759171746967525</v>
      </c>
      <c r="N718" s="33">
        <v>3.5774490342502645</v>
      </c>
      <c r="O718" s="33">
        <v>3.7516846809603805</v>
      </c>
      <c r="P718" s="33">
        <v>4.1397632147172914</v>
      </c>
      <c r="Q718" s="33">
        <v>2.9946977901257981</v>
      </c>
      <c r="R718" s="33">
        <v>-0.47140752514222584</v>
      </c>
      <c r="S718" s="33">
        <v>1.3565230868379814</v>
      </c>
      <c r="T718" s="33">
        <v>0.3931195370828533</v>
      </c>
      <c r="U718" s="33">
        <v>-1.0798338628148656</v>
      </c>
      <c r="V718" s="33">
        <v>0.90953033424486307</v>
      </c>
      <c r="W718" s="33">
        <v>1.407046289258858</v>
      </c>
      <c r="X718" s="33">
        <v>3.8682941021574067</v>
      </c>
      <c r="Y718" s="33">
        <v>3.7831394895727897</v>
      </c>
      <c r="Z718" s="33">
        <v>4.043807137632129</v>
      </c>
      <c r="AA718" s="33">
        <v>3.5079310021283163</v>
      </c>
      <c r="AB718" s="33">
        <v>2.686995334704406</v>
      </c>
      <c r="AC718" s="33">
        <v>-7.2375156330449499</v>
      </c>
      <c r="AD718" s="33">
        <v>4.1100727333325011</v>
      </c>
      <c r="AE718" s="33">
        <v>-0.70345872722278102</v>
      </c>
      <c r="AF718" s="33">
        <v>-3.1000183275296251</v>
      </c>
      <c r="AG718" s="33">
        <v>2.4500330132878503</v>
      </c>
      <c r="AH718" s="33">
        <v>3.679974086698806</v>
      </c>
    </row>
    <row r="719" spans="1:34" ht="14.5" x14ac:dyDescent="0.35">
      <c r="A719" s="8" t="str">
        <f t="shared" si="13"/>
        <v>KonsumausgabenUngarn</v>
      </c>
      <c r="B719" s="8">
        <v>719</v>
      </c>
      <c r="C719" s="32" t="s">
        <v>87</v>
      </c>
      <c r="D719" s="32" t="s">
        <v>24</v>
      </c>
      <c r="E719" s="32" t="s">
        <v>151</v>
      </c>
      <c r="F719" s="32" t="s">
        <v>344</v>
      </c>
      <c r="G719" s="32" t="s">
        <v>32</v>
      </c>
      <c r="H719" s="32" t="s">
        <v>375</v>
      </c>
      <c r="I719" s="33">
        <v>3.101269015848203</v>
      </c>
      <c r="J719" s="33">
        <v>4.537902153265037</v>
      </c>
      <c r="K719" s="33">
        <v>7.8833582397682704</v>
      </c>
      <c r="L719" s="33">
        <v>8.3901914005735136</v>
      </c>
      <c r="M719" s="33">
        <v>2.0147488554192847</v>
      </c>
      <c r="N719" s="33">
        <v>2.8533293820890435</v>
      </c>
      <c r="O719" s="33">
        <v>1.5340516649878566</v>
      </c>
      <c r="P719" s="33">
        <v>1.0416456363493438</v>
      </c>
      <c r="Q719" s="33">
        <v>-1.27672871499027</v>
      </c>
      <c r="R719" s="33">
        <v>-6.7226210441156553</v>
      </c>
      <c r="S719" s="33">
        <v>-1.241550567012311</v>
      </c>
      <c r="T719" s="33">
        <v>0.85643525683903476</v>
      </c>
      <c r="U719" s="33">
        <v>-2.2391803307456399</v>
      </c>
      <c r="V719" s="33">
        <v>-0.14168417860005889</v>
      </c>
      <c r="W719" s="33">
        <v>2.4121724986921009</v>
      </c>
      <c r="X719" s="33">
        <v>3.7858818986424581</v>
      </c>
      <c r="Y719" s="33">
        <v>4.7149977751742114</v>
      </c>
      <c r="Z719" s="33">
        <v>5.0072650174789288</v>
      </c>
      <c r="AA719" s="33">
        <v>5.1078201496578544</v>
      </c>
      <c r="AB719" s="33">
        <v>4.9970002154597211</v>
      </c>
      <c r="AC719" s="33">
        <v>-1.1563599315661151</v>
      </c>
      <c r="AD719" s="33">
        <v>4.579395540014545</v>
      </c>
      <c r="AE719" s="33">
        <v>6.5287410400722337</v>
      </c>
      <c r="AF719" s="33">
        <v>-3.9000225626550105</v>
      </c>
      <c r="AG719" s="33">
        <v>3.0000018165040387</v>
      </c>
      <c r="AH719" s="33">
        <v>4.3600064018538944</v>
      </c>
    </row>
    <row r="720" spans="1:34" ht="14.5" x14ac:dyDescent="0.35">
      <c r="A720" s="8" t="str">
        <f t="shared" si="13"/>
        <v>KonsumausgabenVereinigtes Königreich Großbritannien und Nordirland</v>
      </c>
      <c r="B720" s="8">
        <v>720</v>
      </c>
      <c r="C720" s="32" t="s">
        <v>87</v>
      </c>
      <c r="D720" s="32" t="s">
        <v>57</v>
      </c>
      <c r="E720" s="32" t="s">
        <v>151</v>
      </c>
      <c r="F720" s="32" t="s">
        <v>344</v>
      </c>
      <c r="G720" s="32" t="s">
        <v>32</v>
      </c>
      <c r="H720" s="32" t="s">
        <v>375</v>
      </c>
      <c r="I720" s="33">
        <v>4.6779832413570688</v>
      </c>
      <c r="J720" s="33">
        <v>3.2217504967946695</v>
      </c>
      <c r="K720" s="33">
        <v>2.6542715145818221</v>
      </c>
      <c r="L720" s="33">
        <v>3.3598845183399106</v>
      </c>
      <c r="M720" s="33">
        <v>2.778975996719339</v>
      </c>
      <c r="N720" s="33">
        <v>2.793234055567325</v>
      </c>
      <c r="O720" s="33">
        <v>0.72879037824596082</v>
      </c>
      <c r="P720" s="33">
        <v>3.1858942724791746</v>
      </c>
      <c r="Q720" s="33">
        <v>-0.67845485276217232</v>
      </c>
      <c r="R720" s="33">
        <v>-2.8864801879271482</v>
      </c>
      <c r="S720" s="33">
        <v>2.1543738089215623</v>
      </c>
      <c r="T720" s="33">
        <v>-0.33198833660792104</v>
      </c>
      <c r="U720" s="33">
        <v>1.7247533632287002</v>
      </c>
      <c r="V720" s="33">
        <v>2.533787209131134</v>
      </c>
      <c r="W720" s="33">
        <v>2.71288167364591</v>
      </c>
      <c r="X720" s="33">
        <v>2.8300070321133148</v>
      </c>
      <c r="Y720" s="33">
        <v>3.6785866932611526</v>
      </c>
      <c r="Z720" s="33">
        <v>1.8287253339196496</v>
      </c>
      <c r="AA720" s="33">
        <v>1.9629873249439811</v>
      </c>
      <c r="AB720" s="33">
        <v>1.0862503828686414</v>
      </c>
      <c r="AC720" s="33">
        <v>-13.235868438102742</v>
      </c>
      <c r="AD720" s="33">
        <v>7.4376673378143749</v>
      </c>
      <c r="AE720" s="33">
        <v>5.1765706764262092</v>
      </c>
      <c r="AF720" s="33">
        <v>0.48227413621802384</v>
      </c>
      <c r="AG720" s="33">
        <v>0.53957462837320236</v>
      </c>
      <c r="AH720" s="33">
        <v>1.1549358969032824</v>
      </c>
    </row>
    <row r="721" spans="1:34" ht="14.5" x14ac:dyDescent="0.35">
      <c r="A721" s="8" t="str">
        <f t="shared" si="13"/>
        <v>KonsumausgabenZypern</v>
      </c>
      <c r="B721" s="8">
        <v>721</v>
      </c>
      <c r="C721" s="32" t="s">
        <v>87</v>
      </c>
      <c r="D721" s="32" t="s">
        <v>30</v>
      </c>
      <c r="E721" s="32" t="s">
        <v>151</v>
      </c>
      <c r="F721" s="32" t="s">
        <v>344</v>
      </c>
      <c r="G721" s="32" t="s">
        <v>32</v>
      </c>
      <c r="H721" s="32" t="s">
        <v>375</v>
      </c>
      <c r="I721" s="33">
        <v>8.0227799530346857</v>
      </c>
      <c r="J721" s="33">
        <v>5.543114543114541</v>
      </c>
      <c r="K721" s="33">
        <v>3.0832179514608953</v>
      </c>
      <c r="L721" s="33">
        <v>4.3603006807256861</v>
      </c>
      <c r="M721" s="33">
        <v>7.1935707249112966</v>
      </c>
      <c r="N721" s="33">
        <v>3.9095597671702222</v>
      </c>
      <c r="O721" s="33">
        <v>3.9153901235436024</v>
      </c>
      <c r="P721" s="33">
        <v>9.7484411112179288</v>
      </c>
      <c r="Q721" s="33">
        <v>8.214018596063724</v>
      </c>
      <c r="R721" s="33">
        <v>-6.5259060968177494</v>
      </c>
      <c r="S721" s="33">
        <v>4.8549404299819798</v>
      </c>
      <c r="T721" s="33">
        <v>-0.89103110272174035</v>
      </c>
      <c r="U721" s="33">
        <v>-2.7727530899257857</v>
      </c>
      <c r="V721" s="33">
        <v>-7.004557526268087</v>
      </c>
      <c r="W721" s="33">
        <v>-4.0029223893938592E-2</v>
      </c>
      <c r="X721" s="33">
        <v>3.1289090016436489</v>
      </c>
      <c r="Y721" s="33">
        <v>5.1372721100826197</v>
      </c>
      <c r="Z721" s="33">
        <v>4.833175705525548</v>
      </c>
      <c r="AA721" s="33">
        <v>5.1212249595115509</v>
      </c>
      <c r="AB721" s="33">
        <v>3.854596904431844</v>
      </c>
      <c r="AC721" s="33">
        <v>-6.8343606066485876</v>
      </c>
      <c r="AD721" s="33">
        <v>5.5560643233478544</v>
      </c>
      <c r="AE721" s="33">
        <v>8.5412432264135845</v>
      </c>
      <c r="AF721" s="33">
        <v>4.0999985818729954</v>
      </c>
      <c r="AG721" s="33">
        <v>2.000003715292209</v>
      </c>
      <c r="AH721" s="33">
        <v>2.1999749885566473</v>
      </c>
    </row>
    <row r="722" spans="1:34" ht="14.5" x14ac:dyDescent="0.35">
      <c r="A722" s="8" t="str">
        <f t="shared" si="13"/>
        <v>LangzeitarbeitslosigkeitBelgien</v>
      </c>
      <c r="B722" s="8">
        <v>722</v>
      </c>
      <c r="C722" s="32" t="s">
        <v>88</v>
      </c>
      <c r="D722" s="32" t="s">
        <v>9</v>
      </c>
      <c r="E722" s="32" t="s">
        <v>86</v>
      </c>
      <c r="F722" s="32" t="s">
        <v>68</v>
      </c>
      <c r="G722" s="32" t="s">
        <v>32</v>
      </c>
      <c r="H722" s="32" t="s">
        <v>374</v>
      </c>
      <c r="I722" s="33">
        <v>56.3</v>
      </c>
      <c r="J722" s="33">
        <v>51.7</v>
      </c>
      <c r="K722" s="33">
        <v>49.6</v>
      </c>
      <c r="L722" s="33">
        <v>46.3</v>
      </c>
      <c r="M722" s="33">
        <v>49.6</v>
      </c>
      <c r="N722" s="33">
        <v>51.7</v>
      </c>
      <c r="O722" s="33">
        <v>51.2</v>
      </c>
      <c r="P722" s="33">
        <v>50.4</v>
      </c>
      <c r="Q722" s="33">
        <v>47.6</v>
      </c>
      <c r="R722" s="33">
        <v>44.2</v>
      </c>
      <c r="S722" s="33">
        <v>48.8</v>
      </c>
      <c r="T722" s="33">
        <v>48.3</v>
      </c>
      <c r="U722" s="33">
        <v>44.7</v>
      </c>
      <c r="V722" s="33">
        <v>46.1</v>
      </c>
      <c r="W722" s="33">
        <v>49.9</v>
      </c>
      <c r="X722" s="33">
        <v>51.7</v>
      </c>
      <c r="Y722" s="33">
        <v>51.6</v>
      </c>
      <c r="Z722" s="33">
        <v>48.8</v>
      </c>
      <c r="AA722" s="33">
        <v>48.7</v>
      </c>
      <c r="AB722" s="33">
        <v>43.5</v>
      </c>
      <c r="AC722" s="33">
        <v>41.6</v>
      </c>
      <c r="AD722" s="33">
        <v>42.3</v>
      </c>
      <c r="AE722" s="33">
        <v>42.2</v>
      </c>
      <c r="AF722" s="34"/>
      <c r="AG722" s="34"/>
      <c r="AH722" s="34"/>
    </row>
    <row r="723" spans="1:34" ht="14.5" x14ac:dyDescent="0.35">
      <c r="A723" s="8" t="str">
        <f t="shared" si="13"/>
        <v>LangzeitarbeitslosigkeitBulgarien</v>
      </c>
      <c r="B723" s="8">
        <v>723</v>
      </c>
      <c r="C723" s="32" t="s">
        <v>88</v>
      </c>
      <c r="D723" s="32" t="s">
        <v>25</v>
      </c>
      <c r="E723" s="32" t="s">
        <v>86</v>
      </c>
      <c r="F723" s="32" t="s">
        <v>68</v>
      </c>
      <c r="G723" s="32" t="s">
        <v>32</v>
      </c>
      <c r="H723" s="32" t="s">
        <v>374</v>
      </c>
      <c r="I723" s="33">
        <v>58.7</v>
      </c>
      <c r="J723" s="33">
        <v>63.1</v>
      </c>
      <c r="K723" s="33">
        <v>65.5</v>
      </c>
      <c r="L723" s="33">
        <v>66.900000000000006</v>
      </c>
      <c r="M723" s="33">
        <v>57.5</v>
      </c>
      <c r="N723" s="33">
        <v>59.9</v>
      </c>
      <c r="O723" s="33">
        <v>55.8</v>
      </c>
      <c r="P723" s="33">
        <v>58.8</v>
      </c>
      <c r="Q723" s="33">
        <v>51.7</v>
      </c>
      <c r="R723" s="33">
        <v>43.3</v>
      </c>
      <c r="S723" s="33">
        <v>46.1</v>
      </c>
      <c r="T723" s="33">
        <v>55.9</v>
      </c>
      <c r="U723" s="33">
        <v>55.3</v>
      </c>
      <c r="V723" s="33">
        <v>57.4</v>
      </c>
      <c r="W723" s="33">
        <v>60.5</v>
      </c>
      <c r="X723" s="33">
        <v>61.3</v>
      </c>
      <c r="Y723" s="33">
        <v>59.2</v>
      </c>
      <c r="Z723" s="33">
        <v>55.1</v>
      </c>
      <c r="AA723" s="33">
        <v>58.8</v>
      </c>
      <c r="AB723" s="33">
        <v>57.1</v>
      </c>
      <c r="AC723" s="33">
        <v>45.4</v>
      </c>
      <c r="AD723" s="33">
        <v>49.4</v>
      </c>
      <c r="AE723" s="33">
        <v>53.7</v>
      </c>
      <c r="AF723" s="34"/>
      <c r="AG723" s="34"/>
      <c r="AH723" s="34"/>
    </row>
    <row r="724" spans="1:34" ht="14.5" x14ac:dyDescent="0.35">
      <c r="A724" s="8" t="str">
        <f t="shared" si="13"/>
        <v>LangzeitarbeitslosigkeitDänemark</v>
      </c>
      <c r="B724" s="8">
        <v>724</v>
      </c>
      <c r="C724" s="32" t="s">
        <v>88</v>
      </c>
      <c r="D724" s="32" t="s">
        <v>5</v>
      </c>
      <c r="E724" s="32" t="s">
        <v>86</v>
      </c>
      <c r="F724" s="32" t="s">
        <v>68</v>
      </c>
      <c r="G724" s="32" t="s">
        <v>32</v>
      </c>
      <c r="H724" s="32" t="s">
        <v>374</v>
      </c>
      <c r="I724" s="33">
        <v>23.4</v>
      </c>
      <c r="J724" s="33">
        <v>23.1</v>
      </c>
      <c r="K724" s="33">
        <v>20.399999999999999</v>
      </c>
      <c r="L724" s="33">
        <v>20.100000000000001</v>
      </c>
      <c r="M724" s="33">
        <v>24.1</v>
      </c>
      <c r="N724" s="33">
        <v>24.3</v>
      </c>
      <c r="O724" s="33">
        <v>22.2</v>
      </c>
      <c r="P724" s="33">
        <v>16.8</v>
      </c>
      <c r="Q724" s="33">
        <v>12.9</v>
      </c>
      <c r="R724" s="33">
        <v>9.6</v>
      </c>
      <c r="S724" s="33">
        <v>19.100000000000001</v>
      </c>
      <c r="T724" s="33">
        <v>23.2</v>
      </c>
      <c r="U724" s="33">
        <v>27</v>
      </c>
      <c r="V724" s="33">
        <v>25</v>
      </c>
      <c r="W724" s="33">
        <v>24.5</v>
      </c>
      <c r="X724" s="33">
        <v>26.2</v>
      </c>
      <c r="Y724" s="33">
        <v>21</v>
      </c>
      <c r="Z724" s="33">
        <v>21</v>
      </c>
      <c r="AA724" s="33">
        <v>19.600000000000001</v>
      </c>
      <c r="AB724" s="33">
        <v>16.899999999999999</v>
      </c>
      <c r="AC724" s="33">
        <v>16.899999999999999</v>
      </c>
      <c r="AD724" s="33">
        <v>20.100000000000001</v>
      </c>
      <c r="AE724" s="33">
        <v>11.4</v>
      </c>
      <c r="AF724" s="34"/>
      <c r="AG724" s="34"/>
      <c r="AH724" s="34"/>
    </row>
    <row r="725" spans="1:34" ht="14.5" x14ac:dyDescent="0.35">
      <c r="A725" s="8" t="str">
        <f t="shared" si="13"/>
        <v>LangzeitarbeitslosigkeitDeutschland</v>
      </c>
      <c r="B725" s="8">
        <v>725</v>
      </c>
      <c r="C725" s="32" t="s">
        <v>88</v>
      </c>
      <c r="D725" s="32" t="s">
        <v>2</v>
      </c>
      <c r="E725" s="32" t="s">
        <v>86</v>
      </c>
      <c r="F725" s="32" t="s">
        <v>68</v>
      </c>
      <c r="G725" s="32" t="s">
        <v>32</v>
      </c>
      <c r="H725" s="32" t="s">
        <v>374</v>
      </c>
      <c r="I725" s="33">
        <v>51.5</v>
      </c>
      <c r="J725" s="33">
        <v>50.4</v>
      </c>
      <c r="K725" s="33">
        <v>47.9</v>
      </c>
      <c r="L725" s="33">
        <v>50</v>
      </c>
      <c r="M725" s="33">
        <v>51.8</v>
      </c>
      <c r="N725" s="33">
        <v>53</v>
      </c>
      <c r="O725" s="33">
        <v>56.4</v>
      </c>
      <c r="P725" s="33">
        <v>56.6</v>
      </c>
      <c r="Q725" s="33">
        <v>52.5</v>
      </c>
      <c r="R725" s="33">
        <v>45.5</v>
      </c>
      <c r="S725" s="33">
        <v>47.3</v>
      </c>
      <c r="T725" s="33">
        <v>47.9</v>
      </c>
      <c r="U725" s="33">
        <v>45.4</v>
      </c>
      <c r="V725" s="33">
        <v>44.7</v>
      </c>
      <c r="W725" s="33">
        <v>44.3</v>
      </c>
      <c r="X725" s="33">
        <v>44</v>
      </c>
      <c r="Y725" s="33">
        <v>41.1</v>
      </c>
      <c r="Z725" s="33">
        <v>41.9</v>
      </c>
      <c r="AA725" s="33">
        <v>41.4</v>
      </c>
      <c r="AB725" s="33">
        <v>38.200000000000003</v>
      </c>
      <c r="AC725" s="33">
        <v>29.3</v>
      </c>
      <c r="AD725" s="33">
        <v>32.799999999999997</v>
      </c>
      <c r="AE725" s="33">
        <v>33</v>
      </c>
      <c r="AF725" s="34"/>
      <c r="AG725" s="34"/>
      <c r="AH725" s="34"/>
    </row>
    <row r="726" spans="1:34" ht="14.5" x14ac:dyDescent="0.35">
      <c r="A726" s="8" t="str">
        <f t="shared" si="13"/>
        <v>LangzeitarbeitslosigkeitEstland</v>
      </c>
      <c r="B726" s="8">
        <v>726</v>
      </c>
      <c r="C726" s="32" t="s">
        <v>88</v>
      </c>
      <c r="D726" s="32" t="s">
        <v>18</v>
      </c>
      <c r="E726" s="32" t="s">
        <v>86</v>
      </c>
      <c r="F726" s="32" t="s">
        <v>68</v>
      </c>
      <c r="G726" s="32" t="s">
        <v>32</v>
      </c>
      <c r="H726" s="32" t="s">
        <v>374</v>
      </c>
      <c r="I726" s="33">
        <v>46.6</v>
      </c>
      <c r="J726" s="33">
        <v>48.2</v>
      </c>
      <c r="K726" s="33">
        <v>54.9</v>
      </c>
      <c r="L726" s="33">
        <v>41.3</v>
      </c>
      <c r="M726" s="33">
        <v>51.6</v>
      </c>
      <c r="N726" s="33">
        <v>54.2</v>
      </c>
      <c r="O726" s="33">
        <v>48.6</v>
      </c>
      <c r="P726" s="33">
        <v>49.8</v>
      </c>
      <c r="Q726" s="33">
        <v>31.1</v>
      </c>
      <c r="R726" s="33">
        <v>27.3</v>
      </c>
      <c r="S726" s="33">
        <v>45.3</v>
      </c>
      <c r="T726" s="33">
        <v>57.3</v>
      </c>
      <c r="U726" s="33">
        <v>54.7</v>
      </c>
      <c r="V726" s="33">
        <v>44.5</v>
      </c>
      <c r="W726" s="33">
        <v>45.3</v>
      </c>
      <c r="X726" s="33">
        <v>38.4</v>
      </c>
      <c r="Y726" s="33">
        <v>31.8</v>
      </c>
      <c r="Z726" s="33">
        <v>34.700000000000003</v>
      </c>
      <c r="AA726" s="33">
        <v>24.9</v>
      </c>
      <c r="AB726" s="33">
        <v>20.8</v>
      </c>
      <c r="AC726" s="33">
        <v>17.8</v>
      </c>
      <c r="AD726" s="33">
        <v>25.3</v>
      </c>
      <c r="AE726" s="33">
        <v>22.3</v>
      </c>
      <c r="AF726" s="34"/>
      <c r="AG726" s="34"/>
      <c r="AH726" s="34"/>
    </row>
    <row r="727" spans="1:34" ht="14.5" x14ac:dyDescent="0.35">
      <c r="A727" s="8" t="str">
        <f t="shared" si="13"/>
        <v>LangzeitarbeitslosigkeitEU27</v>
      </c>
      <c r="B727" s="8">
        <v>727</v>
      </c>
      <c r="C727" s="32" t="s">
        <v>88</v>
      </c>
      <c r="D727" s="32" t="s">
        <v>368</v>
      </c>
      <c r="E727" s="32" t="s">
        <v>86</v>
      </c>
      <c r="F727" s="32" t="s">
        <v>68</v>
      </c>
      <c r="G727" s="32" t="s">
        <v>32</v>
      </c>
      <c r="H727" s="32" t="s">
        <v>374</v>
      </c>
      <c r="I727" s="34"/>
      <c r="J727" s="34"/>
      <c r="K727" s="33">
        <v>47.5</v>
      </c>
      <c r="L727" s="33">
        <v>47.5</v>
      </c>
      <c r="M727" s="33">
        <v>46.7</v>
      </c>
      <c r="N727" s="33">
        <v>48.4</v>
      </c>
      <c r="O727" s="33">
        <v>48.5</v>
      </c>
      <c r="P727" s="33">
        <v>45.2</v>
      </c>
      <c r="Q727" s="33">
        <v>39.1</v>
      </c>
      <c r="R727" s="33">
        <v>34.6</v>
      </c>
      <c r="S727" s="33">
        <v>40.799999999999997</v>
      </c>
      <c r="T727" s="33">
        <v>44.2</v>
      </c>
      <c r="U727" s="33">
        <v>45.6</v>
      </c>
      <c r="V727" s="33">
        <v>48.5</v>
      </c>
      <c r="W727" s="33">
        <v>50.9</v>
      </c>
      <c r="X727" s="33">
        <v>50.1</v>
      </c>
      <c r="Y727" s="33">
        <v>48.6</v>
      </c>
      <c r="Z727" s="33">
        <v>46.9</v>
      </c>
      <c r="AA727" s="33">
        <v>45.1</v>
      </c>
      <c r="AB727" s="33">
        <v>42.1</v>
      </c>
      <c r="AC727" s="33">
        <v>35.9</v>
      </c>
      <c r="AD727" s="33">
        <v>39.5</v>
      </c>
      <c r="AE727" s="33">
        <v>38.799999999999997</v>
      </c>
      <c r="AF727" s="34"/>
      <c r="AG727" s="34"/>
      <c r="AH727" s="34"/>
    </row>
    <row r="728" spans="1:34" ht="14.5" x14ac:dyDescent="0.35">
      <c r="A728" s="8" t="str">
        <f t="shared" si="13"/>
        <v>LangzeitarbeitslosigkeitFinnland</v>
      </c>
      <c r="B728" s="8">
        <v>728</v>
      </c>
      <c r="C728" s="32" t="s">
        <v>88</v>
      </c>
      <c r="D728" s="32" t="s">
        <v>14</v>
      </c>
      <c r="E728" s="32" t="s">
        <v>86</v>
      </c>
      <c r="F728" s="32" t="s">
        <v>68</v>
      </c>
      <c r="G728" s="32" t="s">
        <v>32</v>
      </c>
      <c r="H728" s="32" t="s">
        <v>374</v>
      </c>
      <c r="I728" s="33">
        <v>24.6</v>
      </c>
      <c r="J728" s="33">
        <v>23.6</v>
      </c>
      <c r="K728" s="33">
        <v>21.2</v>
      </c>
      <c r="L728" s="33">
        <v>21.4</v>
      </c>
      <c r="M728" s="33">
        <v>21.1</v>
      </c>
      <c r="N728" s="33">
        <v>25.8</v>
      </c>
      <c r="O728" s="33">
        <v>25.2</v>
      </c>
      <c r="P728" s="33">
        <v>22.9</v>
      </c>
      <c r="Q728" s="33">
        <v>18.600000000000001</v>
      </c>
      <c r="R728" s="33">
        <v>16.899999999999999</v>
      </c>
      <c r="S728" s="33">
        <v>24.3</v>
      </c>
      <c r="T728" s="33">
        <v>22.3</v>
      </c>
      <c r="U728" s="33">
        <v>21.6</v>
      </c>
      <c r="V728" s="33">
        <v>21</v>
      </c>
      <c r="W728" s="33">
        <v>22.6</v>
      </c>
      <c r="X728" s="33">
        <v>24.8</v>
      </c>
      <c r="Y728" s="33">
        <v>26.2</v>
      </c>
      <c r="Z728" s="33">
        <v>24.5</v>
      </c>
      <c r="AA728" s="33">
        <v>22.6</v>
      </c>
      <c r="AB728" s="33">
        <v>18.2</v>
      </c>
      <c r="AC728" s="33">
        <v>15.8</v>
      </c>
      <c r="AD728" s="33">
        <v>23.8</v>
      </c>
      <c r="AE728" s="33">
        <v>23.1</v>
      </c>
      <c r="AF728" s="34"/>
      <c r="AG728" s="34"/>
      <c r="AH728" s="34"/>
    </row>
    <row r="729" spans="1:34" ht="14.5" x14ac:dyDescent="0.35">
      <c r="A729" s="8" t="str">
        <f t="shared" si="13"/>
        <v>LangzeitarbeitslosigkeitFrankreich</v>
      </c>
      <c r="B729" s="8">
        <v>729</v>
      </c>
      <c r="C729" s="32" t="s">
        <v>88</v>
      </c>
      <c r="D729" s="32" t="s">
        <v>0</v>
      </c>
      <c r="E729" s="32" t="s">
        <v>86</v>
      </c>
      <c r="F729" s="32" t="s">
        <v>68</v>
      </c>
      <c r="G729" s="32" t="s">
        <v>32</v>
      </c>
      <c r="H729" s="32" t="s">
        <v>374</v>
      </c>
      <c r="I729" s="33">
        <v>44</v>
      </c>
      <c r="J729" s="33">
        <v>39.5</v>
      </c>
      <c r="K729" s="33">
        <v>35</v>
      </c>
      <c r="L729" s="33">
        <v>37.299999999999997</v>
      </c>
      <c r="M729" s="33">
        <v>38.9</v>
      </c>
      <c r="N729" s="33">
        <v>40.9</v>
      </c>
      <c r="O729" s="33">
        <v>41.8</v>
      </c>
      <c r="P729" s="33">
        <v>39.9</v>
      </c>
      <c r="Q729" s="33">
        <v>37.1</v>
      </c>
      <c r="R729" s="33">
        <v>35</v>
      </c>
      <c r="S729" s="33">
        <v>40</v>
      </c>
      <c r="T729" s="33">
        <v>41.2</v>
      </c>
      <c r="U729" s="33">
        <v>40.1</v>
      </c>
      <c r="V729" s="33">
        <v>40.5</v>
      </c>
      <c r="W729" s="33">
        <v>44.2</v>
      </c>
      <c r="X729" s="33">
        <v>44.3</v>
      </c>
      <c r="Y729" s="33">
        <v>45.8</v>
      </c>
      <c r="Z729" s="33">
        <v>45.5</v>
      </c>
      <c r="AA729" s="33">
        <v>42</v>
      </c>
      <c r="AB729" s="33">
        <v>40.4</v>
      </c>
      <c r="AC729" s="33">
        <v>37</v>
      </c>
      <c r="AD729" s="33">
        <v>29.6</v>
      </c>
      <c r="AE729" s="33">
        <v>27.5</v>
      </c>
      <c r="AF729" s="34"/>
      <c r="AG729" s="34"/>
      <c r="AH729" s="34"/>
    </row>
    <row r="730" spans="1:34" ht="14.5" x14ac:dyDescent="0.35">
      <c r="A730" s="8" t="str">
        <f t="shared" si="13"/>
        <v>LangzeitarbeitslosigkeitGriechenland</v>
      </c>
      <c r="B730" s="8">
        <v>730</v>
      </c>
      <c r="C730" s="32" t="s">
        <v>88</v>
      </c>
      <c r="D730" s="32" t="s">
        <v>6</v>
      </c>
      <c r="E730" s="32" t="s">
        <v>86</v>
      </c>
      <c r="F730" s="32" t="s">
        <v>68</v>
      </c>
      <c r="G730" s="32" t="s">
        <v>32</v>
      </c>
      <c r="H730" s="32" t="s">
        <v>374</v>
      </c>
      <c r="I730" s="33">
        <v>56.8</v>
      </c>
      <c r="J730" s="33">
        <v>53</v>
      </c>
      <c r="K730" s="33">
        <v>52.6</v>
      </c>
      <c r="L730" s="33">
        <v>56</v>
      </c>
      <c r="M730" s="33">
        <v>54.8</v>
      </c>
      <c r="N730" s="33">
        <v>52.3</v>
      </c>
      <c r="O730" s="33">
        <v>54.3</v>
      </c>
      <c r="P730" s="33">
        <v>50</v>
      </c>
      <c r="Q730" s="33">
        <v>47.3</v>
      </c>
      <c r="R730" s="33">
        <v>40.5</v>
      </c>
      <c r="S730" s="33">
        <v>44.8</v>
      </c>
      <c r="T730" s="33">
        <v>49.6</v>
      </c>
      <c r="U730" s="33">
        <v>59.3</v>
      </c>
      <c r="V730" s="33">
        <v>67.3</v>
      </c>
      <c r="W730" s="33">
        <v>73.7</v>
      </c>
      <c r="X730" s="33">
        <v>73.2</v>
      </c>
      <c r="Y730" s="33">
        <v>72</v>
      </c>
      <c r="Z730" s="33">
        <v>72.8</v>
      </c>
      <c r="AA730" s="33">
        <v>70.5</v>
      </c>
      <c r="AB730" s="33">
        <v>70.2</v>
      </c>
      <c r="AC730" s="33">
        <v>66.599999999999994</v>
      </c>
      <c r="AD730" s="33">
        <v>62.9</v>
      </c>
      <c r="AE730" s="33">
        <v>63.1</v>
      </c>
      <c r="AF730" s="34"/>
      <c r="AG730" s="34"/>
      <c r="AH730" s="34"/>
    </row>
    <row r="731" spans="1:34" ht="14.5" x14ac:dyDescent="0.35">
      <c r="A731" s="8" t="str">
        <f t="shared" si="13"/>
        <v>LangzeitarbeitslosigkeitIrland</v>
      </c>
      <c r="B731" s="8">
        <v>731</v>
      </c>
      <c r="C731" s="32" t="s">
        <v>88</v>
      </c>
      <c r="D731" s="32" t="s">
        <v>4</v>
      </c>
      <c r="E731" s="32" t="s">
        <v>86</v>
      </c>
      <c r="F731" s="32" t="s">
        <v>68</v>
      </c>
      <c r="G731" s="32" t="s">
        <v>32</v>
      </c>
      <c r="H731" s="32" t="s">
        <v>374</v>
      </c>
      <c r="I731" s="33">
        <v>40.9</v>
      </c>
      <c r="J731" s="33">
        <v>36.799999999999997</v>
      </c>
      <c r="K731" s="33">
        <v>32</v>
      </c>
      <c r="L731" s="33">
        <v>37.6</v>
      </c>
      <c r="M731" s="33">
        <v>36.5</v>
      </c>
      <c r="N731" s="33">
        <v>35.700000000000003</v>
      </c>
      <c r="O731" s="33">
        <v>34.299999999999997</v>
      </c>
      <c r="P731" s="33">
        <v>28.6</v>
      </c>
      <c r="Q731" s="33">
        <v>25.5</v>
      </c>
      <c r="R731" s="33">
        <v>28.1</v>
      </c>
      <c r="S731" s="33">
        <v>47.7</v>
      </c>
      <c r="T731" s="33">
        <v>57.6</v>
      </c>
      <c r="U731" s="33">
        <v>59.8</v>
      </c>
      <c r="V731" s="33">
        <v>58.4</v>
      </c>
      <c r="W731" s="33">
        <v>56</v>
      </c>
      <c r="X731" s="33">
        <v>54.9</v>
      </c>
      <c r="Y731" s="33">
        <v>52.3</v>
      </c>
      <c r="Z731" s="33">
        <v>46.5</v>
      </c>
      <c r="AA731" s="33">
        <v>37.299999999999997</v>
      </c>
      <c r="AB731" s="33">
        <v>33.299999999999997</v>
      </c>
      <c r="AC731" s="33">
        <v>24</v>
      </c>
      <c r="AD731" s="33">
        <v>29.9</v>
      </c>
      <c r="AE731" s="33">
        <v>31</v>
      </c>
      <c r="AF731" s="34"/>
      <c r="AG731" s="34"/>
      <c r="AH731" s="34"/>
    </row>
    <row r="732" spans="1:34" ht="14.5" x14ac:dyDescent="0.35">
      <c r="A732" s="8" t="str">
        <f t="shared" si="13"/>
        <v>LangzeitarbeitslosigkeitItalien</v>
      </c>
      <c r="B732" s="8">
        <v>732</v>
      </c>
      <c r="C732" s="32" t="s">
        <v>88</v>
      </c>
      <c r="D732" s="32" t="s">
        <v>3</v>
      </c>
      <c r="E732" s="32" t="s">
        <v>86</v>
      </c>
      <c r="F732" s="32" t="s">
        <v>68</v>
      </c>
      <c r="G732" s="32" t="s">
        <v>32</v>
      </c>
      <c r="H732" s="32" t="s">
        <v>374</v>
      </c>
      <c r="I732" s="33">
        <v>61.3</v>
      </c>
      <c r="J732" s="33">
        <v>63.4</v>
      </c>
      <c r="K732" s="33">
        <v>59.2</v>
      </c>
      <c r="L732" s="33">
        <v>58.3</v>
      </c>
      <c r="M732" s="33">
        <v>49.5</v>
      </c>
      <c r="N732" s="33">
        <v>49.9</v>
      </c>
      <c r="O732" s="33">
        <v>49.9</v>
      </c>
      <c r="P732" s="33">
        <v>47.8</v>
      </c>
      <c r="Q732" s="33">
        <v>46.2</v>
      </c>
      <c r="R732" s="33">
        <v>44.9</v>
      </c>
      <c r="S732" s="33">
        <v>48.8</v>
      </c>
      <c r="T732" s="33">
        <v>52.3</v>
      </c>
      <c r="U732" s="33">
        <v>53.4</v>
      </c>
      <c r="V732" s="33">
        <v>57.2</v>
      </c>
      <c r="W732" s="33">
        <v>61.8</v>
      </c>
      <c r="X732" s="33">
        <v>59.4</v>
      </c>
      <c r="Y732" s="33">
        <v>59</v>
      </c>
      <c r="Z732" s="33">
        <v>59.3</v>
      </c>
      <c r="AA732" s="33">
        <v>59.6</v>
      </c>
      <c r="AB732" s="33">
        <v>57.5</v>
      </c>
      <c r="AC732" s="33">
        <v>53.1</v>
      </c>
      <c r="AD732" s="33">
        <v>58</v>
      </c>
      <c r="AE732" s="33">
        <v>58.4</v>
      </c>
      <c r="AF732" s="34"/>
      <c r="AG732" s="34"/>
      <c r="AH732" s="34"/>
    </row>
    <row r="733" spans="1:34" ht="14.5" x14ac:dyDescent="0.35">
      <c r="A733" s="8" t="str">
        <f t="shared" si="13"/>
        <v>LangzeitarbeitslosigkeitKroatien</v>
      </c>
      <c r="B733" s="8">
        <v>733</v>
      </c>
      <c r="C733" s="32" t="s">
        <v>88</v>
      </c>
      <c r="D733" s="32" t="s">
        <v>27</v>
      </c>
      <c r="E733" s="32" t="s">
        <v>86</v>
      </c>
      <c r="F733" s="32" t="s">
        <v>68</v>
      </c>
      <c r="G733" s="32" t="s">
        <v>32</v>
      </c>
      <c r="H733" s="32" t="s">
        <v>374</v>
      </c>
      <c r="I733" s="34"/>
      <c r="J733" s="34"/>
      <c r="K733" s="33">
        <v>63.5</v>
      </c>
      <c r="L733" s="33">
        <v>59.6</v>
      </c>
      <c r="M733" s="33">
        <v>54.4</v>
      </c>
      <c r="N733" s="33">
        <v>58.9</v>
      </c>
      <c r="O733" s="33">
        <v>61.4</v>
      </c>
      <c r="P733" s="33">
        <v>60.7</v>
      </c>
      <c r="Q733" s="33">
        <v>63.1</v>
      </c>
      <c r="R733" s="33">
        <v>56.3</v>
      </c>
      <c r="S733" s="33">
        <v>56.5</v>
      </c>
      <c r="T733" s="33">
        <v>61.5</v>
      </c>
      <c r="U733" s="33">
        <v>63.9</v>
      </c>
      <c r="V733" s="33">
        <v>63.7</v>
      </c>
      <c r="W733" s="33">
        <v>58.4</v>
      </c>
      <c r="X733" s="33">
        <v>63.6</v>
      </c>
      <c r="Y733" s="33">
        <v>51.5</v>
      </c>
      <c r="Z733" s="33">
        <v>42.1</v>
      </c>
      <c r="AA733" s="33">
        <v>41.6</v>
      </c>
      <c r="AB733" s="33">
        <v>37.200000000000003</v>
      </c>
      <c r="AC733" s="33">
        <v>28.9</v>
      </c>
      <c r="AD733" s="33">
        <v>37</v>
      </c>
      <c r="AE733" s="33">
        <v>35.799999999999997</v>
      </c>
      <c r="AF733" s="34"/>
      <c r="AG733" s="34"/>
      <c r="AH733" s="34"/>
    </row>
    <row r="734" spans="1:34" ht="14.5" x14ac:dyDescent="0.35">
      <c r="A734" s="8" t="str">
        <f t="shared" ref="A734:A797" si="14">C734&amp;D734</f>
        <v>LangzeitarbeitslosigkeitLettland</v>
      </c>
      <c r="B734" s="8">
        <v>734</v>
      </c>
      <c r="C734" s="32" t="s">
        <v>88</v>
      </c>
      <c r="D734" s="32" t="s">
        <v>19</v>
      </c>
      <c r="E734" s="32" t="s">
        <v>86</v>
      </c>
      <c r="F734" s="32" t="s">
        <v>68</v>
      </c>
      <c r="G734" s="32" t="s">
        <v>32</v>
      </c>
      <c r="H734" s="32" t="s">
        <v>374</v>
      </c>
      <c r="I734" s="33">
        <v>57.2</v>
      </c>
      <c r="J734" s="33">
        <v>58</v>
      </c>
      <c r="K734" s="33">
        <v>41.9</v>
      </c>
      <c r="L734" s="33">
        <v>47.4</v>
      </c>
      <c r="M734" s="33">
        <v>42.1</v>
      </c>
      <c r="N734" s="33">
        <v>44.6</v>
      </c>
      <c r="O734" s="33">
        <v>34</v>
      </c>
      <c r="P734" s="33">
        <v>27</v>
      </c>
      <c r="Q734" s="33">
        <v>24.1</v>
      </c>
      <c r="R734" s="33">
        <v>25.8</v>
      </c>
      <c r="S734" s="33">
        <v>45</v>
      </c>
      <c r="T734" s="33">
        <v>54.6</v>
      </c>
      <c r="U734" s="33">
        <v>52.1</v>
      </c>
      <c r="V734" s="33">
        <v>48.9</v>
      </c>
      <c r="W734" s="33">
        <v>43.8</v>
      </c>
      <c r="X734" s="33">
        <v>45.6</v>
      </c>
      <c r="Y734" s="33">
        <v>41.7</v>
      </c>
      <c r="Z734" s="33">
        <v>37.799999999999997</v>
      </c>
      <c r="AA734" s="33">
        <v>41.7</v>
      </c>
      <c r="AB734" s="33">
        <v>38.200000000000003</v>
      </c>
      <c r="AC734" s="33">
        <v>27.3</v>
      </c>
      <c r="AD734" s="33">
        <v>30.3</v>
      </c>
      <c r="AE734" s="33">
        <v>29.1</v>
      </c>
      <c r="AF734" s="34"/>
      <c r="AG734" s="34"/>
      <c r="AH734" s="34"/>
    </row>
    <row r="735" spans="1:34" ht="14.5" x14ac:dyDescent="0.35">
      <c r="A735" s="8" t="str">
        <f t="shared" si="14"/>
        <v>LangzeitarbeitslosigkeitLitauen</v>
      </c>
      <c r="B735" s="8">
        <v>735</v>
      </c>
      <c r="C735" s="32" t="s">
        <v>88</v>
      </c>
      <c r="D735" s="32" t="s">
        <v>20</v>
      </c>
      <c r="E735" s="32" t="s">
        <v>86</v>
      </c>
      <c r="F735" s="32" t="s">
        <v>68</v>
      </c>
      <c r="G735" s="32" t="s">
        <v>32</v>
      </c>
      <c r="H735" s="32" t="s">
        <v>374</v>
      </c>
      <c r="I735" s="33">
        <v>50.4</v>
      </c>
      <c r="J735" s="33">
        <v>56</v>
      </c>
      <c r="K735" s="33">
        <v>56.7</v>
      </c>
      <c r="L735" s="33">
        <v>44.1</v>
      </c>
      <c r="M735" s="33">
        <v>53.3</v>
      </c>
      <c r="N735" s="33">
        <v>52.8</v>
      </c>
      <c r="O735" s="33">
        <v>45.3</v>
      </c>
      <c r="P735" s="33">
        <v>32.4</v>
      </c>
      <c r="Q735" s="33">
        <v>21.6</v>
      </c>
      <c r="R735" s="33">
        <v>23.7</v>
      </c>
      <c r="S735" s="33">
        <v>41.7</v>
      </c>
      <c r="T735" s="33">
        <v>52.1</v>
      </c>
      <c r="U735" s="33">
        <v>49.2</v>
      </c>
      <c r="V735" s="33">
        <v>42.9</v>
      </c>
      <c r="W735" s="33">
        <v>44.7</v>
      </c>
      <c r="X735" s="33">
        <v>42.9</v>
      </c>
      <c r="Y735" s="33">
        <v>38.299999999999997</v>
      </c>
      <c r="Z735" s="33">
        <v>37.6</v>
      </c>
      <c r="AA735" s="33">
        <v>32.200000000000003</v>
      </c>
      <c r="AB735" s="33">
        <v>30.6</v>
      </c>
      <c r="AC735" s="33">
        <v>29</v>
      </c>
      <c r="AD735" s="33">
        <v>36.700000000000003</v>
      </c>
      <c r="AE735" s="33">
        <v>38.9</v>
      </c>
      <c r="AF735" s="34"/>
      <c r="AG735" s="34"/>
      <c r="AH735" s="34"/>
    </row>
    <row r="736" spans="1:34" ht="14.5" x14ac:dyDescent="0.35">
      <c r="A736" s="8" t="str">
        <f t="shared" si="14"/>
        <v>LangzeitarbeitslosigkeitLuxemburg</v>
      </c>
      <c r="B736" s="8">
        <v>736</v>
      </c>
      <c r="C736" s="32" t="s">
        <v>88</v>
      </c>
      <c r="D736" s="32" t="s">
        <v>10</v>
      </c>
      <c r="E736" s="32" t="s">
        <v>86</v>
      </c>
      <c r="F736" s="32" t="s">
        <v>68</v>
      </c>
      <c r="G736" s="32" t="s">
        <v>32</v>
      </c>
      <c r="H736" s="32" t="s">
        <v>374</v>
      </c>
      <c r="I736" s="33">
        <v>24.4</v>
      </c>
      <c r="J736" s="33">
        <v>28.4</v>
      </c>
      <c r="K736" s="33">
        <v>27.4</v>
      </c>
      <c r="L736" s="33">
        <v>24.7</v>
      </c>
      <c r="M736" s="33">
        <v>21.3</v>
      </c>
      <c r="N736" s="33">
        <v>27</v>
      </c>
      <c r="O736" s="33">
        <v>29.8</v>
      </c>
      <c r="P736" s="33">
        <v>28.7</v>
      </c>
      <c r="Q736" s="33">
        <v>33.4</v>
      </c>
      <c r="R736" s="33">
        <v>23.1</v>
      </c>
      <c r="S736" s="33">
        <v>30.3</v>
      </c>
      <c r="T736" s="33">
        <v>28.8</v>
      </c>
      <c r="U736" s="33">
        <v>30.4</v>
      </c>
      <c r="V736" s="33">
        <v>30.5</v>
      </c>
      <c r="W736" s="33">
        <v>27.8</v>
      </c>
      <c r="X736" s="33">
        <v>29.3</v>
      </c>
      <c r="Y736" s="33">
        <v>36.299999999999997</v>
      </c>
      <c r="Z736" s="33">
        <v>39.799999999999997</v>
      </c>
      <c r="AA736" s="33">
        <v>25.5</v>
      </c>
      <c r="AB736" s="33">
        <v>24.5</v>
      </c>
      <c r="AC736" s="33">
        <v>26.9</v>
      </c>
      <c r="AD736" s="33">
        <v>34</v>
      </c>
      <c r="AE736" s="33">
        <v>29.2</v>
      </c>
      <c r="AF736" s="34"/>
      <c r="AG736" s="34"/>
      <c r="AH736" s="34"/>
    </row>
    <row r="737" spans="1:34" ht="14.5" x14ac:dyDescent="0.35">
      <c r="A737" s="8" t="str">
        <f t="shared" si="14"/>
        <v>LangzeitarbeitslosigkeitMalta</v>
      </c>
      <c r="B737" s="8">
        <v>737</v>
      </c>
      <c r="C737" s="32" t="s">
        <v>88</v>
      </c>
      <c r="D737" s="32" t="s">
        <v>16</v>
      </c>
      <c r="E737" s="32" t="s">
        <v>86</v>
      </c>
      <c r="F737" s="32" t="s">
        <v>68</v>
      </c>
      <c r="G737" s="32" t="s">
        <v>32</v>
      </c>
      <c r="H737" s="32" t="s">
        <v>374</v>
      </c>
      <c r="I737" s="33">
        <v>56</v>
      </c>
      <c r="J737" s="33">
        <v>43.3</v>
      </c>
      <c r="K737" s="33">
        <v>38.200000000000003</v>
      </c>
      <c r="L737" s="33">
        <v>34.299999999999997</v>
      </c>
      <c r="M737" s="33">
        <v>49.5</v>
      </c>
      <c r="N737" s="33">
        <v>48.6</v>
      </c>
      <c r="O737" s="33">
        <v>39.6</v>
      </c>
      <c r="P737" s="33">
        <v>41.3</v>
      </c>
      <c r="Q737" s="33">
        <v>42.7</v>
      </c>
      <c r="R737" s="33">
        <v>42</v>
      </c>
      <c r="S737" s="33">
        <v>59.5</v>
      </c>
      <c r="T737" s="33">
        <v>60.3</v>
      </c>
      <c r="U737" s="33">
        <v>61.3</v>
      </c>
      <c r="V737" s="33">
        <v>57.3</v>
      </c>
      <c r="W737" s="33">
        <v>51.1</v>
      </c>
      <c r="X737" s="33">
        <v>50.1</v>
      </c>
      <c r="Y737" s="33">
        <v>50.5</v>
      </c>
      <c r="Z737" s="33">
        <v>50.8</v>
      </c>
      <c r="AA737" s="33">
        <v>48.1</v>
      </c>
      <c r="AB737" s="33">
        <v>25.1</v>
      </c>
      <c r="AC737" s="33">
        <v>25.4</v>
      </c>
      <c r="AD737" s="33">
        <v>27.4</v>
      </c>
      <c r="AE737" s="33">
        <v>34.1</v>
      </c>
      <c r="AF737" s="34"/>
      <c r="AG737" s="34"/>
      <c r="AH737" s="34"/>
    </row>
    <row r="738" spans="1:34" ht="14.5" x14ac:dyDescent="0.35">
      <c r="A738" s="8" t="str">
        <f t="shared" si="14"/>
        <v>LangzeitarbeitslosigkeitNiederlande</v>
      </c>
      <c r="B738" s="8">
        <v>738</v>
      </c>
      <c r="C738" s="32" t="s">
        <v>88</v>
      </c>
      <c r="D738" s="32" t="s">
        <v>1</v>
      </c>
      <c r="E738" s="32" t="s">
        <v>86</v>
      </c>
      <c r="F738" s="32" t="s">
        <v>68</v>
      </c>
      <c r="G738" s="32" t="s">
        <v>32</v>
      </c>
      <c r="H738" s="32" t="s">
        <v>374</v>
      </c>
      <c r="I738" s="34"/>
      <c r="J738" s="34"/>
      <c r="K738" s="33">
        <v>26.7</v>
      </c>
      <c r="L738" s="33">
        <v>29.2</v>
      </c>
      <c r="M738" s="33">
        <v>32.5</v>
      </c>
      <c r="N738" s="33">
        <v>39.200000000000003</v>
      </c>
      <c r="O738" s="33">
        <v>42.5</v>
      </c>
      <c r="P738" s="33">
        <v>38.200000000000003</v>
      </c>
      <c r="Q738" s="33">
        <v>34.6</v>
      </c>
      <c r="R738" s="33">
        <v>25.4</v>
      </c>
      <c r="S738" s="33">
        <v>27.2</v>
      </c>
      <c r="T738" s="33">
        <v>33.200000000000003</v>
      </c>
      <c r="U738" s="33">
        <v>33.700000000000003</v>
      </c>
      <c r="V738" s="33">
        <v>35.799999999999997</v>
      </c>
      <c r="W738" s="33">
        <v>40</v>
      </c>
      <c r="X738" s="33">
        <v>43.8</v>
      </c>
      <c r="Y738" s="33">
        <v>42.7</v>
      </c>
      <c r="Z738" s="33">
        <v>40.700000000000003</v>
      </c>
      <c r="AA738" s="33">
        <v>38</v>
      </c>
      <c r="AB738" s="33">
        <v>31.4</v>
      </c>
      <c r="AC738" s="33">
        <v>24</v>
      </c>
      <c r="AD738" s="33">
        <v>20.3</v>
      </c>
      <c r="AE738" s="33">
        <v>19.3</v>
      </c>
      <c r="AF738" s="34"/>
      <c r="AG738" s="34"/>
      <c r="AH738" s="34"/>
    </row>
    <row r="739" spans="1:34" ht="14.5" x14ac:dyDescent="0.35">
      <c r="A739" s="8" t="str">
        <f t="shared" si="14"/>
        <v>LangzeitarbeitslosigkeitÖsterreich</v>
      </c>
      <c r="B739" s="8">
        <v>739</v>
      </c>
      <c r="C739" s="32" t="s">
        <v>88</v>
      </c>
      <c r="D739" s="32" t="s">
        <v>56</v>
      </c>
      <c r="E739" s="32" t="s">
        <v>86</v>
      </c>
      <c r="F739" s="32" t="s">
        <v>68</v>
      </c>
      <c r="G739" s="32" t="s">
        <v>32</v>
      </c>
      <c r="H739" s="32" t="s">
        <v>374</v>
      </c>
      <c r="I739" s="33">
        <v>28.4</v>
      </c>
      <c r="J739" s="33">
        <v>27.5</v>
      </c>
      <c r="K739" s="33">
        <v>17.5</v>
      </c>
      <c r="L739" s="33">
        <v>24.2</v>
      </c>
      <c r="M739" s="33">
        <v>28.1</v>
      </c>
      <c r="N739" s="33">
        <v>25.8</v>
      </c>
      <c r="O739" s="33">
        <v>28</v>
      </c>
      <c r="P739" s="33">
        <v>27.2</v>
      </c>
      <c r="Q739" s="33">
        <v>24.4</v>
      </c>
      <c r="R739" s="33">
        <v>21.7</v>
      </c>
      <c r="S739" s="33">
        <v>25.4</v>
      </c>
      <c r="T739" s="33">
        <v>26.3</v>
      </c>
      <c r="U739" s="33">
        <v>24.9</v>
      </c>
      <c r="V739" s="33">
        <v>24.6</v>
      </c>
      <c r="W739" s="33">
        <v>27.2</v>
      </c>
      <c r="X739" s="33">
        <v>29.2</v>
      </c>
      <c r="Y739" s="33">
        <v>32.299999999999997</v>
      </c>
      <c r="Z739" s="33">
        <v>33.4</v>
      </c>
      <c r="AA739" s="33">
        <v>28.9</v>
      </c>
      <c r="AB739" s="33">
        <v>25.1</v>
      </c>
      <c r="AC739" s="33">
        <v>24.5</v>
      </c>
      <c r="AD739" s="33">
        <v>31.5</v>
      </c>
      <c r="AE739" s="33">
        <v>25.2</v>
      </c>
      <c r="AF739" s="34"/>
      <c r="AG739" s="34"/>
      <c r="AH739" s="34"/>
    </row>
    <row r="740" spans="1:34" ht="14.5" x14ac:dyDescent="0.35">
      <c r="A740" s="8" t="str">
        <f t="shared" si="14"/>
        <v>LangzeitarbeitslosigkeitPolen</v>
      </c>
      <c r="B740" s="8">
        <v>740</v>
      </c>
      <c r="C740" s="32" t="s">
        <v>88</v>
      </c>
      <c r="D740" s="32" t="s">
        <v>21</v>
      </c>
      <c r="E740" s="32" t="s">
        <v>86</v>
      </c>
      <c r="F740" s="32" t="s">
        <v>68</v>
      </c>
      <c r="G740" s="32" t="s">
        <v>32</v>
      </c>
      <c r="H740" s="32" t="s">
        <v>374</v>
      </c>
      <c r="I740" s="33">
        <v>44.7</v>
      </c>
      <c r="J740" s="33">
        <v>50.1</v>
      </c>
      <c r="K740" s="33">
        <v>54.4</v>
      </c>
      <c r="L740" s="33">
        <v>55.1</v>
      </c>
      <c r="M740" s="33">
        <v>53.7</v>
      </c>
      <c r="N740" s="33">
        <v>57.7</v>
      </c>
      <c r="O740" s="33">
        <v>56.1</v>
      </c>
      <c r="P740" s="33">
        <v>51.3</v>
      </c>
      <c r="Q740" s="33">
        <v>33.5</v>
      </c>
      <c r="R740" s="33">
        <v>30.3</v>
      </c>
      <c r="S740" s="33">
        <v>31.1</v>
      </c>
      <c r="T740" s="33">
        <v>37.200000000000003</v>
      </c>
      <c r="U740" s="33">
        <v>40.299999999999997</v>
      </c>
      <c r="V740" s="33">
        <v>42.5</v>
      </c>
      <c r="W740" s="33">
        <v>42.7</v>
      </c>
      <c r="X740" s="33">
        <v>39.299999999999997</v>
      </c>
      <c r="Y740" s="33">
        <v>35</v>
      </c>
      <c r="Z740" s="33">
        <v>31</v>
      </c>
      <c r="AA740" s="33">
        <v>26.9</v>
      </c>
      <c r="AB740" s="33">
        <v>21.6</v>
      </c>
      <c r="AC740" s="33">
        <v>20</v>
      </c>
      <c r="AD740" s="33">
        <v>26.6</v>
      </c>
      <c r="AE740" s="33">
        <v>30.1</v>
      </c>
      <c r="AF740" s="34"/>
      <c r="AG740" s="34"/>
      <c r="AH740" s="34"/>
    </row>
    <row r="741" spans="1:34" ht="14.5" x14ac:dyDescent="0.35">
      <c r="A741" s="8" t="str">
        <f t="shared" si="14"/>
        <v>LangzeitarbeitslosigkeitPortugal</v>
      </c>
      <c r="B741" s="8">
        <v>741</v>
      </c>
      <c r="C741" s="32" t="s">
        <v>88</v>
      </c>
      <c r="D741" s="32" t="s">
        <v>7</v>
      </c>
      <c r="E741" s="32" t="s">
        <v>86</v>
      </c>
      <c r="F741" s="32" t="s">
        <v>68</v>
      </c>
      <c r="G741" s="32" t="s">
        <v>32</v>
      </c>
      <c r="H741" s="32" t="s">
        <v>374</v>
      </c>
      <c r="I741" s="33">
        <v>43.5</v>
      </c>
      <c r="J741" s="33">
        <v>39</v>
      </c>
      <c r="K741" s="33">
        <v>35.4</v>
      </c>
      <c r="L741" s="33">
        <v>32.799999999999997</v>
      </c>
      <c r="M741" s="33">
        <v>43.4</v>
      </c>
      <c r="N741" s="33">
        <v>48.3</v>
      </c>
      <c r="O741" s="33">
        <v>50.4</v>
      </c>
      <c r="P741" s="33">
        <v>47.2</v>
      </c>
      <c r="Q741" s="33">
        <v>47.5</v>
      </c>
      <c r="R741" s="33">
        <v>44.2</v>
      </c>
      <c r="S741" s="33">
        <v>52.2</v>
      </c>
      <c r="T741" s="33">
        <v>48.4</v>
      </c>
      <c r="U741" s="33">
        <v>48.8</v>
      </c>
      <c r="V741" s="33">
        <v>56.4</v>
      </c>
      <c r="W741" s="33">
        <v>59.6</v>
      </c>
      <c r="X741" s="33">
        <v>57.4</v>
      </c>
      <c r="Y741" s="33">
        <v>55.4</v>
      </c>
      <c r="Z741" s="33">
        <v>49.9</v>
      </c>
      <c r="AA741" s="33">
        <v>43.7</v>
      </c>
      <c r="AB741" s="33">
        <v>42.6</v>
      </c>
      <c r="AC741" s="33">
        <v>33.299999999999997</v>
      </c>
      <c r="AD741" s="33">
        <v>43.5</v>
      </c>
      <c r="AE741" s="33">
        <v>45.1</v>
      </c>
      <c r="AF741" s="34"/>
      <c r="AG741" s="34"/>
      <c r="AH741" s="34"/>
    </row>
    <row r="742" spans="1:34" ht="14.5" x14ac:dyDescent="0.35">
      <c r="A742" s="8" t="str">
        <f t="shared" si="14"/>
        <v>LangzeitarbeitslosigkeitRumänien</v>
      </c>
      <c r="B742" s="8">
        <v>742</v>
      </c>
      <c r="C742" s="32" t="s">
        <v>88</v>
      </c>
      <c r="D742" s="32" t="s">
        <v>100</v>
      </c>
      <c r="E742" s="32" t="s">
        <v>86</v>
      </c>
      <c r="F742" s="32" t="s">
        <v>68</v>
      </c>
      <c r="G742" s="32" t="s">
        <v>32</v>
      </c>
      <c r="H742" s="32" t="s">
        <v>374</v>
      </c>
      <c r="I742" s="33">
        <v>49.2</v>
      </c>
      <c r="J742" s="33">
        <v>48.6</v>
      </c>
      <c r="K742" s="33">
        <v>56.5</v>
      </c>
      <c r="L742" s="33">
        <v>61.5</v>
      </c>
      <c r="M742" s="33">
        <v>59</v>
      </c>
      <c r="N742" s="33">
        <v>63.2</v>
      </c>
      <c r="O742" s="33">
        <v>62.3</v>
      </c>
      <c r="P742" s="33">
        <v>58.3</v>
      </c>
      <c r="Q742" s="33">
        <v>54.4</v>
      </c>
      <c r="R742" s="33">
        <v>37.299999999999997</v>
      </c>
      <c r="S742" s="33">
        <v>34.5</v>
      </c>
      <c r="T742" s="33">
        <v>41</v>
      </c>
      <c r="U742" s="33">
        <v>44.2</v>
      </c>
      <c r="V742" s="33">
        <v>45.2</v>
      </c>
      <c r="W742" s="33">
        <v>41.1</v>
      </c>
      <c r="X742" s="33">
        <v>43.9</v>
      </c>
      <c r="Y742" s="33">
        <v>50</v>
      </c>
      <c r="Z742" s="33">
        <v>41.4</v>
      </c>
      <c r="AA742" s="33">
        <v>44.3</v>
      </c>
      <c r="AB742" s="33">
        <v>42.5</v>
      </c>
      <c r="AC742" s="33">
        <v>29.9</v>
      </c>
      <c r="AD742" s="33">
        <v>36.6</v>
      </c>
      <c r="AE742" s="33">
        <v>38.5</v>
      </c>
      <c r="AF742" s="34"/>
      <c r="AG742" s="34"/>
      <c r="AH742" s="34"/>
    </row>
    <row r="743" spans="1:34" ht="14.5" x14ac:dyDescent="0.35">
      <c r="A743" s="8" t="str">
        <f t="shared" si="14"/>
        <v>LangzeitarbeitslosigkeitSchweden</v>
      </c>
      <c r="B743" s="8">
        <v>743</v>
      </c>
      <c r="C743" s="32" t="s">
        <v>88</v>
      </c>
      <c r="D743" s="32" t="s">
        <v>13</v>
      </c>
      <c r="E743" s="32" t="s">
        <v>86</v>
      </c>
      <c r="F743" s="32" t="s">
        <v>68</v>
      </c>
      <c r="G743" s="32" t="s">
        <v>32</v>
      </c>
      <c r="H743" s="32" t="s">
        <v>374</v>
      </c>
      <c r="I743" s="33">
        <v>30.7</v>
      </c>
      <c r="J743" s="33">
        <v>19.8</v>
      </c>
      <c r="K743" s="33">
        <v>20.100000000000001</v>
      </c>
      <c r="L743" s="33">
        <v>16.2</v>
      </c>
      <c r="M743" s="33">
        <v>17.8</v>
      </c>
      <c r="N743" s="34"/>
      <c r="O743" s="34"/>
      <c r="P743" s="33">
        <v>14</v>
      </c>
      <c r="Q743" s="33">
        <v>12.6</v>
      </c>
      <c r="R743" s="33">
        <v>13.3</v>
      </c>
      <c r="S743" s="33">
        <v>18.600000000000001</v>
      </c>
      <c r="T743" s="33">
        <v>19.600000000000001</v>
      </c>
      <c r="U743" s="33">
        <v>18.899999999999999</v>
      </c>
      <c r="V743" s="33">
        <v>18.5</v>
      </c>
      <c r="W743" s="33">
        <v>18.899999999999999</v>
      </c>
      <c r="X743" s="33">
        <v>20.6</v>
      </c>
      <c r="Y743" s="33">
        <v>19.2</v>
      </c>
      <c r="Z743" s="33">
        <v>19.600000000000001</v>
      </c>
      <c r="AA743" s="33">
        <v>18.2</v>
      </c>
      <c r="AB743" s="33">
        <v>14.3</v>
      </c>
      <c r="AC743" s="33">
        <v>14.4</v>
      </c>
      <c r="AD743" s="33">
        <v>23.4</v>
      </c>
      <c r="AE743" s="33">
        <v>27.2</v>
      </c>
      <c r="AF743" s="34"/>
      <c r="AG743" s="34"/>
      <c r="AH743" s="34"/>
    </row>
    <row r="744" spans="1:34" ht="14.5" x14ac:dyDescent="0.35">
      <c r="A744" s="8" t="str">
        <f t="shared" si="14"/>
        <v>LangzeitarbeitslosigkeitSlowakei</v>
      </c>
      <c r="B744" s="8">
        <v>744</v>
      </c>
      <c r="C744" s="32" t="s">
        <v>88</v>
      </c>
      <c r="D744" s="32" t="s">
        <v>23</v>
      </c>
      <c r="E744" s="32" t="s">
        <v>86</v>
      </c>
      <c r="F744" s="32" t="s">
        <v>68</v>
      </c>
      <c r="G744" s="32" t="s">
        <v>32</v>
      </c>
      <c r="H744" s="32" t="s">
        <v>374</v>
      </c>
      <c r="I744" s="33">
        <v>54.7</v>
      </c>
      <c r="J744" s="33">
        <v>58.3</v>
      </c>
      <c r="K744" s="33">
        <v>65.3</v>
      </c>
      <c r="L744" s="33">
        <v>66.2</v>
      </c>
      <c r="M744" s="33">
        <v>63.9</v>
      </c>
      <c r="N744" s="33">
        <v>71.900000000000006</v>
      </c>
      <c r="O744" s="33">
        <v>76.3</v>
      </c>
      <c r="P744" s="33">
        <v>74.2</v>
      </c>
      <c r="Q744" s="33">
        <v>69.599999999999994</v>
      </c>
      <c r="R744" s="33">
        <v>54</v>
      </c>
      <c r="S744" s="33">
        <v>64</v>
      </c>
      <c r="T744" s="33">
        <v>67.900000000000006</v>
      </c>
      <c r="U744" s="33">
        <v>67.3</v>
      </c>
      <c r="V744" s="33">
        <v>70.2</v>
      </c>
      <c r="W744" s="33">
        <v>70.2</v>
      </c>
      <c r="X744" s="33">
        <v>65.8</v>
      </c>
      <c r="Y744" s="33">
        <v>60.2</v>
      </c>
      <c r="Z744" s="33">
        <v>62.4</v>
      </c>
      <c r="AA744" s="33">
        <v>61.8</v>
      </c>
      <c r="AB744" s="33">
        <v>58.2</v>
      </c>
      <c r="AC744" s="33">
        <v>47.8</v>
      </c>
      <c r="AD744" s="33">
        <v>56.6</v>
      </c>
      <c r="AE744" s="33">
        <v>66.5</v>
      </c>
      <c r="AF744" s="34"/>
      <c r="AG744" s="34"/>
      <c r="AH744" s="34"/>
    </row>
    <row r="745" spans="1:34" ht="14.5" x14ac:dyDescent="0.35">
      <c r="A745" s="8" t="str">
        <f t="shared" si="14"/>
        <v>LangzeitarbeitslosigkeitSlowenien</v>
      </c>
      <c r="B745" s="8">
        <v>745</v>
      </c>
      <c r="C745" s="32" t="s">
        <v>88</v>
      </c>
      <c r="D745" s="32" t="s">
        <v>26</v>
      </c>
      <c r="E745" s="32" t="s">
        <v>86</v>
      </c>
      <c r="F745" s="32" t="s">
        <v>68</v>
      </c>
      <c r="G745" s="32" t="s">
        <v>32</v>
      </c>
      <c r="H745" s="32" t="s">
        <v>374</v>
      </c>
      <c r="I745" s="33">
        <v>62.7</v>
      </c>
      <c r="J745" s="33">
        <v>63.3</v>
      </c>
      <c r="K745" s="33">
        <v>54.7</v>
      </c>
      <c r="L745" s="33">
        <v>56.6</v>
      </c>
      <c r="M745" s="33">
        <v>53.1</v>
      </c>
      <c r="N745" s="33">
        <v>47.3</v>
      </c>
      <c r="O745" s="33">
        <v>49.3</v>
      </c>
      <c r="P745" s="33">
        <v>45.7</v>
      </c>
      <c r="Q745" s="33">
        <v>42.2</v>
      </c>
      <c r="R745" s="33">
        <v>30.1</v>
      </c>
      <c r="S745" s="33">
        <v>43.3</v>
      </c>
      <c r="T745" s="33">
        <v>44.2</v>
      </c>
      <c r="U745" s="33">
        <v>47.9</v>
      </c>
      <c r="V745" s="33">
        <v>51</v>
      </c>
      <c r="W745" s="33">
        <v>54.5</v>
      </c>
      <c r="X745" s="33">
        <v>52.3</v>
      </c>
      <c r="Y745" s="33">
        <v>53.3</v>
      </c>
      <c r="Z745" s="33">
        <v>47.5</v>
      </c>
      <c r="AA745" s="33">
        <v>42.9</v>
      </c>
      <c r="AB745" s="33">
        <v>43</v>
      </c>
      <c r="AC745" s="33">
        <v>38.799999999999997</v>
      </c>
      <c r="AD745" s="33">
        <v>39.1</v>
      </c>
      <c r="AE745" s="33">
        <v>39.1</v>
      </c>
      <c r="AF745" s="34"/>
      <c r="AG745" s="34"/>
      <c r="AH745" s="34"/>
    </row>
    <row r="746" spans="1:34" ht="14.5" x14ac:dyDescent="0.35">
      <c r="A746" s="8" t="str">
        <f t="shared" si="14"/>
        <v>LangzeitarbeitslosigkeitSpanien</v>
      </c>
      <c r="B746" s="8">
        <v>746</v>
      </c>
      <c r="C746" s="32" t="s">
        <v>88</v>
      </c>
      <c r="D746" s="32" t="s">
        <v>8</v>
      </c>
      <c r="E746" s="32" t="s">
        <v>86</v>
      </c>
      <c r="F746" s="32" t="s">
        <v>68</v>
      </c>
      <c r="G746" s="32" t="s">
        <v>32</v>
      </c>
      <c r="H746" s="32" t="s">
        <v>374</v>
      </c>
      <c r="I746" s="33">
        <v>42.4</v>
      </c>
      <c r="J746" s="33">
        <v>36.5</v>
      </c>
      <c r="K746" s="33">
        <v>33.4</v>
      </c>
      <c r="L746" s="33">
        <v>33.5</v>
      </c>
      <c r="M746" s="33">
        <v>32.5</v>
      </c>
      <c r="N746" s="33">
        <v>24.4</v>
      </c>
      <c r="O746" s="33">
        <v>21.7</v>
      </c>
      <c r="P746" s="33">
        <v>20.399999999999999</v>
      </c>
      <c r="Q746" s="33">
        <v>18</v>
      </c>
      <c r="R746" s="33">
        <v>23.8</v>
      </c>
      <c r="S746" s="33">
        <v>36.6</v>
      </c>
      <c r="T746" s="33">
        <v>41.6</v>
      </c>
      <c r="U746" s="33">
        <v>44.4</v>
      </c>
      <c r="V746" s="33">
        <v>49.7</v>
      </c>
      <c r="W746" s="33">
        <v>52.8</v>
      </c>
      <c r="X746" s="33">
        <v>51.6</v>
      </c>
      <c r="Y746" s="33">
        <v>48.4</v>
      </c>
      <c r="Z746" s="33">
        <v>44.5</v>
      </c>
      <c r="AA746" s="33">
        <v>41.7</v>
      </c>
      <c r="AB746" s="33">
        <v>37.799999999999997</v>
      </c>
      <c r="AC746" s="33">
        <v>32.1</v>
      </c>
      <c r="AD746" s="33">
        <v>41.7</v>
      </c>
      <c r="AE746" s="33">
        <v>39</v>
      </c>
      <c r="AF746" s="34"/>
      <c r="AG746" s="34"/>
      <c r="AH746" s="34"/>
    </row>
    <row r="747" spans="1:34" ht="14.5" x14ac:dyDescent="0.35">
      <c r="A747" s="8" t="str">
        <f t="shared" si="14"/>
        <v>LangzeitarbeitslosigkeitTschechische Republik</v>
      </c>
      <c r="B747" s="8">
        <v>747</v>
      </c>
      <c r="C747" s="32" t="s">
        <v>88</v>
      </c>
      <c r="D747" s="32" t="s">
        <v>22</v>
      </c>
      <c r="E747" s="32" t="s">
        <v>86</v>
      </c>
      <c r="F747" s="32" t="s">
        <v>68</v>
      </c>
      <c r="G747" s="32" t="s">
        <v>32</v>
      </c>
      <c r="H747" s="32" t="s">
        <v>374</v>
      </c>
      <c r="I747" s="33">
        <v>50</v>
      </c>
      <c r="J747" s="33">
        <v>52.8</v>
      </c>
      <c r="K747" s="33">
        <v>50.5</v>
      </c>
      <c r="L747" s="33">
        <v>48.9</v>
      </c>
      <c r="M747" s="33">
        <v>51</v>
      </c>
      <c r="N747" s="33">
        <v>53</v>
      </c>
      <c r="O747" s="33">
        <v>54.2</v>
      </c>
      <c r="P747" s="33">
        <v>52.2</v>
      </c>
      <c r="Q747" s="33">
        <v>49.2</v>
      </c>
      <c r="R747" s="33">
        <v>30</v>
      </c>
      <c r="S747" s="33">
        <v>40.9</v>
      </c>
      <c r="T747" s="33">
        <v>40.6</v>
      </c>
      <c r="U747" s="33">
        <v>43.4</v>
      </c>
      <c r="V747" s="33">
        <v>43.4</v>
      </c>
      <c r="W747" s="33">
        <v>43.5</v>
      </c>
      <c r="X747" s="33">
        <v>47.3</v>
      </c>
      <c r="Y747" s="33">
        <v>42.1</v>
      </c>
      <c r="Z747" s="33">
        <v>35</v>
      </c>
      <c r="AA747" s="33">
        <v>30.5</v>
      </c>
      <c r="AB747" s="33">
        <v>30</v>
      </c>
      <c r="AC747" s="33">
        <v>22.1</v>
      </c>
      <c r="AD747" s="33">
        <v>27.5</v>
      </c>
      <c r="AE747" s="33">
        <v>27.7</v>
      </c>
      <c r="AF747" s="34"/>
      <c r="AG747" s="34"/>
      <c r="AH747" s="34"/>
    </row>
    <row r="748" spans="1:34" ht="14.5" x14ac:dyDescent="0.35">
      <c r="A748" s="8" t="str">
        <f t="shared" si="14"/>
        <v>LangzeitarbeitslosigkeitUngarn</v>
      </c>
      <c r="B748" s="8">
        <v>748</v>
      </c>
      <c r="C748" s="32" t="s">
        <v>88</v>
      </c>
      <c r="D748" s="32" t="s">
        <v>24</v>
      </c>
      <c r="E748" s="32" t="s">
        <v>86</v>
      </c>
      <c r="F748" s="32" t="s">
        <v>68</v>
      </c>
      <c r="G748" s="32" t="s">
        <v>32</v>
      </c>
      <c r="H748" s="32" t="s">
        <v>374</v>
      </c>
      <c r="I748" s="33">
        <v>47.8</v>
      </c>
      <c r="J748" s="33">
        <v>44.8</v>
      </c>
      <c r="K748" s="33">
        <v>44.7</v>
      </c>
      <c r="L748" s="33">
        <v>40.5</v>
      </c>
      <c r="M748" s="33">
        <v>45</v>
      </c>
      <c r="N748" s="33">
        <v>45</v>
      </c>
      <c r="O748" s="33">
        <v>45.3</v>
      </c>
      <c r="P748" s="33">
        <v>46.7</v>
      </c>
      <c r="Q748" s="33">
        <v>46.2</v>
      </c>
      <c r="R748" s="33">
        <v>41.5</v>
      </c>
      <c r="S748" s="33">
        <v>48.9</v>
      </c>
      <c r="T748" s="33">
        <v>47.6</v>
      </c>
      <c r="U748" s="33">
        <v>45.3</v>
      </c>
      <c r="V748" s="33">
        <v>48.6</v>
      </c>
      <c r="W748" s="33">
        <v>47.5</v>
      </c>
      <c r="X748" s="33">
        <v>45.6</v>
      </c>
      <c r="Y748" s="33">
        <v>46.5</v>
      </c>
      <c r="Z748" s="33">
        <v>40.4</v>
      </c>
      <c r="AA748" s="33">
        <v>38.5</v>
      </c>
      <c r="AB748" s="33">
        <v>31.9</v>
      </c>
      <c r="AC748" s="33">
        <v>26.2</v>
      </c>
      <c r="AD748" s="33">
        <v>31.2</v>
      </c>
      <c r="AE748" s="33">
        <v>34.200000000000003</v>
      </c>
      <c r="AF748" s="34"/>
      <c r="AG748" s="34"/>
      <c r="AH748" s="34"/>
    </row>
    <row r="749" spans="1:34" ht="14.5" x14ac:dyDescent="0.35">
      <c r="A749" s="8" t="str">
        <f t="shared" si="14"/>
        <v>LangzeitarbeitslosigkeitVereinigtes Königreich Großbritannien und Nordirland</v>
      </c>
      <c r="B749" s="8">
        <v>749</v>
      </c>
      <c r="C749" s="32" t="s">
        <v>88</v>
      </c>
      <c r="D749" s="32" t="s">
        <v>57</v>
      </c>
      <c r="E749" s="32" t="s">
        <v>86</v>
      </c>
      <c r="F749" s="32" t="s">
        <v>68</v>
      </c>
      <c r="G749" s="32" t="s">
        <v>32</v>
      </c>
      <c r="H749" s="32" t="s">
        <v>374</v>
      </c>
      <c r="I749" s="33">
        <v>28.3</v>
      </c>
      <c r="J749" s="33">
        <v>27.8</v>
      </c>
      <c r="K749" s="33">
        <v>23.3</v>
      </c>
      <c r="L749" s="33">
        <v>23.2</v>
      </c>
      <c r="M749" s="33">
        <v>21.7</v>
      </c>
      <c r="N749" s="33">
        <v>21.5</v>
      </c>
      <c r="O749" s="33">
        <v>22.7</v>
      </c>
      <c r="P749" s="33">
        <v>24.1</v>
      </c>
      <c r="Q749" s="33">
        <v>24.6</v>
      </c>
      <c r="R749" s="33">
        <v>24.9</v>
      </c>
      <c r="S749" s="33">
        <v>32.9</v>
      </c>
      <c r="T749" s="33">
        <v>33.799999999999997</v>
      </c>
      <c r="U749" s="33">
        <v>35</v>
      </c>
      <c r="V749" s="33">
        <v>36.5</v>
      </c>
      <c r="W749" s="33">
        <v>36.200000000000003</v>
      </c>
      <c r="X749" s="33">
        <v>31.2</v>
      </c>
      <c r="Y749" s="33">
        <v>27.6</v>
      </c>
      <c r="Z749" s="33">
        <v>26.5</v>
      </c>
      <c r="AA749" s="33">
        <v>26.8</v>
      </c>
      <c r="AB749" s="33">
        <v>25.7</v>
      </c>
      <c r="AC749" s="34"/>
      <c r="AD749" s="34"/>
      <c r="AE749" s="34"/>
      <c r="AF749" s="34"/>
      <c r="AG749" s="34"/>
      <c r="AH749" s="34"/>
    </row>
    <row r="750" spans="1:34" ht="14.5" x14ac:dyDescent="0.35">
      <c r="A750" s="8" t="str">
        <f t="shared" si="14"/>
        <v>LangzeitarbeitslosigkeitZypern</v>
      </c>
      <c r="B750" s="8">
        <v>750</v>
      </c>
      <c r="C750" s="32" t="s">
        <v>88</v>
      </c>
      <c r="D750" s="32" t="s">
        <v>30</v>
      </c>
      <c r="E750" s="32" t="s">
        <v>86</v>
      </c>
      <c r="F750" s="32" t="s">
        <v>68</v>
      </c>
      <c r="G750" s="32" t="s">
        <v>32</v>
      </c>
      <c r="H750" s="32" t="s">
        <v>374</v>
      </c>
      <c r="I750" s="33">
        <v>25.7</v>
      </c>
      <c r="J750" s="33">
        <v>21.4</v>
      </c>
      <c r="K750" s="33">
        <v>20.100000000000001</v>
      </c>
      <c r="L750" s="33">
        <v>23.9</v>
      </c>
      <c r="M750" s="33">
        <v>28</v>
      </c>
      <c r="N750" s="33">
        <v>23.6</v>
      </c>
      <c r="O750" s="33">
        <v>19.3</v>
      </c>
      <c r="P750" s="33">
        <v>18.600000000000001</v>
      </c>
      <c r="Q750" s="33">
        <v>13.8</v>
      </c>
      <c r="R750" s="33">
        <v>10.4</v>
      </c>
      <c r="S750" s="33">
        <v>20.399999999999999</v>
      </c>
      <c r="T750" s="33">
        <v>20.9</v>
      </c>
      <c r="U750" s="33">
        <v>30.1</v>
      </c>
      <c r="V750" s="33">
        <v>38.299999999999997</v>
      </c>
      <c r="W750" s="33">
        <v>47.7</v>
      </c>
      <c r="X750" s="33">
        <v>45.6</v>
      </c>
      <c r="Y750" s="33">
        <v>44.5</v>
      </c>
      <c r="Z750" s="33">
        <v>40.700000000000003</v>
      </c>
      <c r="AA750" s="33">
        <v>31.7</v>
      </c>
      <c r="AB750" s="33">
        <v>29.2</v>
      </c>
      <c r="AC750" s="33">
        <v>28.2</v>
      </c>
      <c r="AD750" s="33">
        <v>34.200000000000003</v>
      </c>
      <c r="AE750" s="33">
        <v>33.299999999999997</v>
      </c>
      <c r="AF750" s="34"/>
      <c r="AG750" s="34"/>
      <c r="AH750" s="34"/>
    </row>
    <row r="751" spans="1:34" ht="14.5" x14ac:dyDescent="0.35">
      <c r="A751" s="8" t="str">
        <f t="shared" si="14"/>
        <v>LebenserwartungBelgien</v>
      </c>
      <c r="B751" s="8">
        <v>751</v>
      </c>
      <c r="C751" s="32" t="s">
        <v>267</v>
      </c>
      <c r="D751" s="32" t="s">
        <v>9</v>
      </c>
      <c r="E751" s="32" t="s">
        <v>92</v>
      </c>
      <c r="F751" s="32" t="s">
        <v>68</v>
      </c>
      <c r="G751" s="32" t="s">
        <v>32</v>
      </c>
      <c r="H751" s="32" t="s">
        <v>374</v>
      </c>
      <c r="I751" s="33">
        <v>77.900000000000006</v>
      </c>
      <c r="J751" s="33">
        <v>78.099999999999994</v>
      </c>
      <c r="K751" s="33">
        <v>78.2</v>
      </c>
      <c r="L751" s="33">
        <v>78.3</v>
      </c>
      <c r="M751" s="33">
        <v>79</v>
      </c>
      <c r="N751" s="33">
        <v>79.099999999999994</v>
      </c>
      <c r="O751" s="33">
        <v>79.5</v>
      </c>
      <c r="P751" s="33">
        <v>79.900000000000006</v>
      </c>
      <c r="Q751" s="33">
        <v>79.8</v>
      </c>
      <c r="R751" s="33">
        <v>80.2</v>
      </c>
      <c r="S751" s="33">
        <v>80.3</v>
      </c>
      <c r="T751" s="33">
        <v>80.7</v>
      </c>
      <c r="U751" s="33">
        <v>80.5</v>
      </c>
      <c r="V751" s="33">
        <v>80.7</v>
      </c>
      <c r="W751" s="33">
        <v>81.400000000000006</v>
      </c>
      <c r="X751" s="33">
        <v>81.099999999999994</v>
      </c>
      <c r="Y751" s="33">
        <v>81.5</v>
      </c>
      <c r="Z751" s="33">
        <v>81.599999999999994</v>
      </c>
      <c r="AA751" s="33">
        <v>81.7</v>
      </c>
      <c r="AB751" s="33">
        <v>82.1</v>
      </c>
      <c r="AC751" s="33">
        <v>80.8</v>
      </c>
      <c r="AD751" s="33">
        <v>81.900000000000006</v>
      </c>
      <c r="AE751" s="33">
        <v>81.8</v>
      </c>
      <c r="AF751" s="34"/>
      <c r="AG751" s="34"/>
      <c r="AH751" s="34"/>
    </row>
    <row r="752" spans="1:34" ht="14.5" x14ac:dyDescent="0.35">
      <c r="A752" s="8" t="str">
        <f t="shared" si="14"/>
        <v>LebenserwartungBulgarien</v>
      </c>
      <c r="B752" s="8">
        <v>752</v>
      </c>
      <c r="C752" s="32" t="s">
        <v>267</v>
      </c>
      <c r="D752" s="32" t="s">
        <v>25</v>
      </c>
      <c r="E752" s="32" t="s">
        <v>92</v>
      </c>
      <c r="F752" s="32" t="s">
        <v>68</v>
      </c>
      <c r="G752" s="32" t="s">
        <v>32</v>
      </c>
      <c r="H752" s="32" t="s">
        <v>374</v>
      </c>
      <c r="I752" s="33">
        <v>71.599999999999994</v>
      </c>
      <c r="J752" s="33">
        <v>71.900000000000006</v>
      </c>
      <c r="K752" s="33">
        <v>72.099999999999994</v>
      </c>
      <c r="L752" s="33">
        <v>72.3</v>
      </c>
      <c r="M752" s="33">
        <v>72.5</v>
      </c>
      <c r="N752" s="33">
        <v>72.5</v>
      </c>
      <c r="O752" s="33">
        <v>72.7</v>
      </c>
      <c r="P752" s="33">
        <v>73</v>
      </c>
      <c r="Q752" s="33">
        <v>73.3</v>
      </c>
      <c r="R752" s="33">
        <v>73.7</v>
      </c>
      <c r="S752" s="33">
        <v>73.8</v>
      </c>
      <c r="T752" s="33">
        <v>74.2</v>
      </c>
      <c r="U752" s="33">
        <v>74.400000000000006</v>
      </c>
      <c r="V752" s="33">
        <v>74.900000000000006</v>
      </c>
      <c r="W752" s="33">
        <v>74.5</v>
      </c>
      <c r="X752" s="33">
        <v>74.7</v>
      </c>
      <c r="Y752" s="33">
        <v>74.900000000000006</v>
      </c>
      <c r="Z752" s="33">
        <v>74.8</v>
      </c>
      <c r="AA752" s="33">
        <v>75</v>
      </c>
      <c r="AB752" s="33">
        <v>75.099999999999994</v>
      </c>
      <c r="AC752" s="33">
        <v>73.599999999999994</v>
      </c>
      <c r="AD752" s="33">
        <v>71.400000000000006</v>
      </c>
      <c r="AE752" s="33">
        <v>74.3</v>
      </c>
      <c r="AF752" s="34"/>
      <c r="AG752" s="34"/>
      <c r="AH752" s="34"/>
    </row>
    <row r="753" spans="1:34" ht="14.5" x14ac:dyDescent="0.35">
      <c r="A753" s="8" t="str">
        <f t="shared" si="14"/>
        <v>LebenserwartungDänemark</v>
      </c>
      <c r="B753" s="8">
        <v>753</v>
      </c>
      <c r="C753" s="32" t="s">
        <v>267</v>
      </c>
      <c r="D753" s="32" t="s">
        <v>5</v>
      </c>
      <c r="E753" s="32" t="s">
        <v>92</v>
      </c>
      <c r="F753" s="32" t="s">
        <v>68</v>
      </c>
      <c r="G753" s="32" t="s">
        <v>32</v>
      </c>
      <c r="H753" s="32" t="s">
        <v>374</v>
      </c>
      <c r="I753" s="33">
        <v>76.900000000000006</v>
      </c>
      <c r="J753" s="33">
        <v>77</v>
      </c>
      <c r="K753" s="33">
        <v>77.099999999999994</v>
      </c>
      <c r="L753" s="33">
        <v>77.400000000000006</v>
      </c>
      <c r="M753" s="33">
        <v>77.8</v>
      </c>
      <c r="N753" s="33">
        <v>78.3</v>
      </c>
      <c r="O753" s="33">
        <v>78.400000000000006</v>
      </c>
      <c r="P753" s="33">
        <v>78.400000000000006</v>
      </c>
      <c r="Q753" s="33">
        <v>78.8</v>
      </c>
      <c r="R753" s="33">
        <v>79</v>
      </c>
      <c r="S753" s="33">
        <v>79.3</v>
      </c>
      <c r="T753" s="33">
        <v>79.900000000000006</v>
      </c>
      <c r="U753" s="33">
        <v>80.2</v>
      </c>
      <c r="V753" s="33">
        <v>80.400000000000006</v>
      </c>
      <c r="W753" s="33">
        <v>80.7</v>
      </c>
      <c r="X753" s="33">
        <v>80.8</v>
      </c>
      <c r="Y753" s="33">
        <v>80.900000000000006</v>
      </c>
      <c r="Z753" s="33">
        <v>81.099999999999994</v>
      </c>
      <c r="AA753" s="33">
        <v>81</v>
      </c>
      <c r="AB753" s="33">
        <v>81.5</v>
      </c>
      <c r="AC753" s="33">
        <v>81.599999999999994</v>
      </c>
      <c r="AD753" s="33">
        <v>81.5</v>
      </c>
      <c r="AE753" s="33">
        <v>81.3</v>
      </c>
      <c r="AF753" s="34"/>
      <c r="AG753" s="34"/>
      <c r="AH753" s="34"/>
    </row>
    <row r="754" spans="1:34" ht="14.5" x14ac:dyDescent="0.35">
      <c r="A754" s="8" t="str">
        <f t="shared" si="14"/>
        <v>LebenserwartungDeutschland</v>
      </c>
      <c r="B754" s="8">
        <v>754</v>
      </c>
      <c r="C754" s="32" t="s">
        <v>267</v>
      </c>
      <c r="D754" s="32" t="s">
        <v>2</v>
      </c>
      <c r="E754" s="32" t="s">
        <v>92</v>
      </c>
      <c r="F754" s="32" t="s">
        <v>68</v>
      </c>
      <c r="G754" s="32" t="s">
        <v>32</v>
      </c>
      <c r="H754" s="32" t="s">
        <v>374</v>
      </c>
      <c r="I754" s="33">
        <v>78.3</v>
      </c>
      <c r="J754" s="33">
        <v>78.599999999999994</v>
      </c>
      <c r="K754" s="33">
        <v>78.599999999999994</v>
      </c>
      <c r="L754" s="33">
        <v>78.599999999999994</v>
      </c>
      <c r="M754" s="33">
        <v>79.3</v>
      </c>
      <c r="N754" s="33">
        <v>79.400000000000006</v>
      </c>
      <c r="O754" s="33">
        <v>79.900000000000006</v>
      </c>
      <c r="P754" s="33">
        <v>80.099999999999994</v>
      </c>
      <c r="Q754" s="33">
        <v>80.2</v>
      </c>
      <c r="R754" s="33">
        <v>80.3</v>
      </c>
      <c r="S754" s="33">
        <v>80.5</v>
      </c>
      <c r="T754" s="33">
        <v>80.599999999999994</v>
      </c>
      <c r="U754" s="33">
        <v>80.7</v>
      </c>
      <c r="V754" s="33">
        <v>80.599999999999994</v>
      </c>
      <c r="W754" s="33">
        <v>81.2</v>
      </c>
      <c r="X754" s="33">
        <v>80.7</v>
      </c>
      <c r="Y754" s="33">
        <v>81</v>
      </c>
      <c r="Z754" s="33">
        <v>81.099999999999994</v>
      </c>
      <c r="AA754" s="33">
        <v>81</v>
      </c>
      <c r="AB754" s="33">
        <v>81.3</v>
      </c>
      <c r="AC754" s="33">
        <v>81.099999999999994</v>
      </c>
      <c r="AD754" s="33">
        <v>80.8</v>
      </c>
      <c r="AE754" s="33">
        <v>80.7</v>
      </c>
      <c r="AF754" s="34"/>
      <c r="AG754" s="34"/>
      <c r="AH754" s="34"/>
    </row>
    <row r="755" spans="1:34" ht="14.5" x14ac:dyDescent="0.35">
      <c r="A755" s="8" t="str">
        <f t="shared" si="14"/>
        <v>LebenserwartungEstland</v>
      </c>
      <c r="B755" s="8">
        <v>755</v>
      </c>
      <c r="C755" s="32" t="s">
        <v>267</v>
      </c>
      <c r="D755" s="32" t="s">
        <v>18</v>
      </c>
      <c r="E755" s="32" t="s">
        <v>92</v>
      </c>
      <c r="F755" s="32" t="s">
        <v>68</v>
      </c>
      <c r="G755" s="32" t="s">
        <v>32</v>
      </c>
      <c r="H755" s="32" t="s">
        <v>374</v>
      </c>
      <c r="I755" s="33">
        <v>71.099999999999994</v>
      </c>
      <c r="J755" s="33">
        <v>70.900000000000006</v>
      </c>
      <c r="K755" s="33">
        <v>71.400000000000006</v>
      </c>
      <c r="L755" s="33">
        <v>71.900000000000006</v>
      </c>
      <c r="M755" s="33">
        <v>72.400000000000006</v>
      </c>
      <c r="N755" s="33">
        <v>73</v>
      </c>
      <c r="O755" s="33">
        <v>73.2</v>
      </c>
      <c r="P755" s="33">
        <v>73.2</v>
      </c>
      <c r="Q755" s="33">
        <v>74.400000000000006</v>
      </c>
      <c r="R755" s="33">
        <v>75.3</v>
      </c>
      <c r="S755" s="33">
        <v>76</v>
      </c>
      <c r="T755" s="33">
        <v>76.599999999999994</v>
      </c>
      <c r="U755" s="33">
        <v>76.7</v>
      </c>
      <c r="V755" s="33">
        <v>77.5</v>
      </c>
      <c r="W755" s="33">
        <v>77.400000000000006</v>
      </c>
      <c r="X755" s="33">
        <v>78</v>
      </c>
      <c r="Y755" s="33">
        <v>78</v>
      </c>
      <c r="Z755" s="33">
        <v>78.400000000000006</v>
      </c>
      <c r="AA755" s="33">
        <v>78.5</v>
      </c>
      <c r="AB755" s="33">
        <v>79</v>
      </c>
      <c r="AC755" s="33">
        <v>78.900000000000006</v>
      </c>
      <c r="AD755" s="33">
        <v>77.2</v>
      </c>
      <c r="AE755" s="33">
        <v>78.2</v>
      </c>
      <c r="AF755" s="34"/>
      <c r="AG755" s="34"/>
      <c r="AH755" s="34"/>
    </row>
    <row r="756" spans="1:34" ht="14.5" x14ac:dyDescent="0.35">
      <c r="A756" s="8" t="str">
        <f t="shared" si="14"/>
        <v>LebenserwartungEU27</v>
      </c>
      <c r="B756" s="8">
        <v>756</v>
      </c>
      <c r="C756" s="32" t="s">
        <v>267</v>
      </c>
      <c r="D756" s="32" t="s">
        <v>368</v>
      </c>
      <c r="E756" s="32" t="s">
        <v>92</v>
      </c>
      <c r="F756" s="32" t="s">
        <v>68</v>
      </c>
      <c r="G756" s="32" t="s">
        <v>32</v>
      </c>
      <c r="H756" s="32" t="s">
        <v>374</v>
      </c>
      <c r="I756" s="34"/>
      <c r="J756" s="34"/>
      <c r="K756" s="33">
        <v>77.599999999999994</v>
      </c>
      <c r="L756" s="33">
        <v>77.7</v>
      </c>
      <c r="M756" s="33">
        <v>78.3</v>
      </c>
      <c r="N756" s="33">
        <v>78.400000000000006</v>
      </c>
      <c r="O756" s="33">
        <v>78.900000000000006</v>
      </c>
      <c r="P756" s="33">
        <v>79.099999999999994</v>
      </c>
      <c r="Q756" s="33">
        <v>79.3</v>
      </c>
      <c r="R756" s="33">
        <v>79.5</v>
      </c>
      <c r="S756" s="33">
        <v>79.8</v>
      </c>
      <c r="T756" s="33">
        <v>80.099999999999994</v>
      </c>
      <c r="U756" s="33">
        <v>80.2</v>
      </c>
      <c r="V756" s="33">
        <v>80.5</v>
      </c>
      <c r="W756" s="33">
        <v>80.8</v>
      </c>
      <c r="X756" s="33">
        <v>80.5</v>
      </c>
      <c r="Y756" s="33">
        <v>80.900000000000006</v>
      </c>
      <c r="Z756" s="33">
        <v>80.900000000000006</v>
      </c>
      <c r="AA756" s="33">
        <v>81</v>
      </c>
      <c r="AB756" s="33">
        <v>81.3</v>
      </c>
      <c r="AC756" s="33">
        <v>80.400000000000006</v>
      </c>
      <c r="AD756" s="33">
        <v>80.099999999999994</v>
      </c>
      <c r="AE756" s="33">
        <v>80.7</v>
      </c>
      <c r="AF756" s="34"/>
      <c r="AG756" s="34"/>
      <c r="AH756" s="34"/>
    </row>
    <row r="757" spans="1:34" ht="14.5" x14ac:dyDescent="0.35">
      <c r="A757" s="8" t="str">
        <f t="shared" si="14"/>
        <v>LebenserwartungFinnland</v>
      </c>
      <c r="B757" s="8">
        <v>757</v>
      </c>
      <c r="C757" s="32" t="s">
        <v>267</v>
      </c>
      <c r="D757" s="32" t="s">
        <v>14</v>
      </c>
      <c r="E757" s="32" t="s">
        <v>92</v>
      </c>
      <c r="F757" s="32" t="s">
        <v>68</v>
      </c>
      <c r="G757" s="32" t="s">
        <v>32</v>
      </c>
      <c r="H757" s="32" t="s">
        <v>374</v>
      </c>
      <c r="I757" s="33">
        <v>77.8</v>
      </c>
      <c r="J757" s="33">
        <v>78.2</v>
      </c>
      <c r="K757" s="33">
        <v>78.3</v>
      </c>
      <c r="L757" s="33">
        <v>78.599999999999994</v>
      </c>
      <c r="M757" s="33">
        <v>79</v>
      </c>
      <c r="N757" s="33">
        <v>79.099999999999994</v>
      </c>
      <c r="O757" s="33">
        <v>79.5</v>
      </c>
      <c r="P757" s="33">
        <v>79.599999999999994</v>
      </c>
      <c r="Q757" s="33">
        <v>79.900000000000006</v>
      </c>
      <c r="R757" s="33">
        <v>80.099999999999994</v>
      </c>
      <c r="S757" s="33">
        <v>80.2</v>
      </c>
      <c r="T757" s="33">
        <v>80.599999999999994</v>
      </c>
      <c r="U757" s="33">
        <v>80.7</v>
      </c>
      <c r="V757" s="33">
        <v>81.099999999999994</v>
      </c>
      <c r="W757" s="33">
        <v>81.3</v>
      </c>
      <c r="X757" s="33">
        <v>81.599999999999994</v>
      </c>
      <c r="Y757" s="33">
        <v>81.5</v>
      </c>
      <c r="Z757" s="33">
        <v>81.7</v>
      </c>
      <c r="AA757" s="33">
        <v>81.8</v>
      </c>
      <c r="AB757" s="33">
        <v>82.1</v>
      </c>
      <c r="AC757" s="33">
        <v>82</v>
      </c>
      <c r="AD757" s="33">
        <v>81.900000000000006</v>
      </c>
      <c r="AE757" s="33">
        <v>81.2</v>
      </c>
      <c r="AF757" s="34"/>
      <c r="AG757" s="34"/>
      <c r="AH757" s="34"/>
    </row>
    <row r="758" spans="1:34" ht="14.5" x14ac:dyDescent="0.35">
      <c r="A758" s="8" t="str">
        <f t="shared" si="14"/>
        <v>LebenserwartungFrankreich</v>
      </c>
      <c r="B758" s="8">
        <v>758</v>
      </c>
      <c r="C758" s="32" t="s">
        <v>267</v>
      </c>
      <c r="D758" s="32" t="s">
        <v>0</v>
      </c>
      <c r="E758" s="32" t="s">
        <v>92</v>
      </c>
      <c r="F758" s="32" t="s">
        <v>68</v>
      </c>
      <c r="G758" s="32" t="s">
        <v>32</v>
      </c>
      <c r="H758" s="32" t="s">
        <v>374</v>
      </c>
      <c r="I758" s="33">
        <v>79.2</v>
      </c>
      <c r="J758" s="33">
        <v>79.3</v>
      </c>
      <c r="K758" s="33">
        <v>79.400000000000006</v>
      </c>
      <c r="L758" s="33">
        <v>79.3</v>
      </c>
      <c r="M758" s="33">
        <v>80.3</v>
      </c>
      <c r="N758" s="33">
        <v>80.3</v>
      </c>
      <c r="O758" s="33">
        <v>80.900000000000006</v>
      </c>
      <c r="P758" s="33">
        <v>81.3</v>
      </c>
      <c r="Q758" s="33">
        <v>81.400000000000006</v>
      </c>
      <c r="R758" s="33">
        <v>81.5</v>
      </c>
      <c r="S758" s="33">
        <v>81.8</v>
      </c>
      <c r="T758" s="33">
        <v>82.3</v>
      </c>
      <c r="U758" s="33">
        <v>82.1</v>
      </c>
      <c r="V758" s="33">
        <v>82.4</v>
      </c>
      <c r="W758" s="33">
        <v>82.9</v>
      </c>
      <c r="X758" s="33">
        <v>82.4</v>
      </c>
      <c r="Y758" s="33">
        <v>82.7</v>
      </c>
      <c r="Z758" s="33">
        <v>82.7</v>
      </c>
      <c r="AA758" s="33">
        <v>82.8</v>
      </c>
      <c r="AB758" s="33">
        <v>83</v>
      </c>
      <c r="AC758" s="33">
        <v>82.3</v>
      </c>
      <c r="AD758" s="33">
        <v>82.4</v>
      </c>
      <c r="AE758" s="33">
        <v>82.3</v>
      </c>
      <c r="AF758" s="34"/>
      <c r="AG758" s="34"/>
      <c r="AH758" s="34"/>
    </row>
    <row r="759" spans="1:34" ht="14.5" x14ac:dyDescent="0.35">
      <c r="A759" s="8" t="str">
        <f t="shared" si="14"/>
        <v>LebenserwartungGriechenland</v>
      </c>
      <c r="B759" s="8">
        <v>759</v>
      </c>
      <c r="C759" s="32" t="s">
        <v>267</v>
      </c>
      <c r="D759" s="32" t="s">
        <v>6</v>
      </c>
      <c r="E759" s="32" t="s">
        <v>92</v>
      </c>
      <c r="F759" s="32" t="s">
        <v>68</v>
      </c>
      <c r="G759" s="32" t="s">
        <v>32</v>
      </c>
      <c r="H759" s="32" t="s">
        <v>374</v>
      </c>
      <c r="I759" s="33">
        <v>78.599999999999994</v>
      </c>
      <c r="J759" s="33">
        <v>79.099999999999994</v>
      </c>
      <c r="K759" s="33">
        <v>79.2</v>
      </c>
      <c r="L759" s="33">
        <v>79.3</v>
      </c>
      <c r="M759" s="33">
        <v>79.400000000000006</v>
      </c>
      <c r="N759" s="33">
        <v>79.599999999999994</v>
      </c>
      <c r="O759" s="33">
        <v>79.900000000000006</v>
      </c>
      <c r="P759" s="33">
        <v>79.7</v>
      </c>
      <c r="Q759" s="33">
        <v>80.2</v>
      </c>
      <c r="R759" s="33">
        <v>80.400000000000006</v>
      </c>
      <c r="S759" s="33">
        <v>80.599999999999994</v>
      </c>
      <c r="T759" s="33">
        <v>80.8</v>
      </c>
      <c r="U759" s="33">
        <v>80.7</v>
      </c>
      <c r="V759" s="33">
        <v>81.400000000000006</v>
      </c>
      <c r="W759" s="33">
        <v>81.5</v>
      </c>
      <c r="X759" s="33">
        <v>81.099999999999994</v>
      </c>
      <c r="Y759" s="33">
        <v>81.5</v>
      </c>
      <c r="Z759" s="33">
        <v>81.400000000000006</v>
      </c>
      <c r="AA759" s="33">
        <v>81.900000000000006</v>
      </c>
      <c r="AB759" s="33">
        <v>81.7</v>
      </c>
      <c r="AC759" s="33">
        <v>81.400000000000006</v>
      </c>
      <c r="AD759" s="33">
        <v>80.2</v>
      </c>
      <c r="AE759" s="33">
        <v>80.7</v>
      </c>
      <c r="AF759" s="34"/>
      <c r="AG759" s="34"/>
      <c r="AH759" s="34"/>
    </row>
    <row r="760" spans="1:34" ht="14.5" x14ac:dyDescent="0.35">
      <c r="A760" s="8" t="str">
        <f t="shared" si="14"/>
        <v>LebenserwartungIrland</v>
      </c>
      <c r="B760" s="8">
        <v>760</v>
      </c>
      <c r="C760" s="32" t="s">
        <v>267</v>
      </c>
      <c r="D760" s="32" t="s">
        <v>4</v>
      </c>
      <c r="E760" s="32" t="s">
        <v>92</v>
      </c>
      <c r="F760" s="32" t="s">
        <v>68</v>
      </c>
      <c r="G760" s="32" t="s">
        <v>32</v>
      </c>
      <c r="H760" s="32" t="s">
        <v>374</v>
      </c>
      <c r="I760" s="33">
        <v>76.599999999999994</v>
      </c>
      <c r="J760" s="33">
        <v>77.2</v>
      </c>
      <c r="K760" s="33">
        <v>77.7</v>
      </c>
      <c r="L760" s="33">
        <v>78.2</v>
      </c>
      <c r="M760" s="33">
        <v>78.599999999999994</v>
      </c>
      <c r="N760" s="33">
        <v>79</v>
      </c>
      <c r="O760" s="33">
        <v>79.3</v>
      </c>
      <c r="P760" s="33">
        <v>79.7</v>
      </c>
      <c r="Q760" s="33">
        <v>80.2</v>
      </c>
      <c r="R760" s="33">
        <v>80.2</v>
      </c>
      <c r="S760" s="33">
        <v>80.8</v>
      </c>
      <c r="T760" s="33">
        <v>80.900000000000006</v>
      </c>
      <c r="U760" s="33">
        <v>80.900000000000006</v>
      </c>
      <c r="V760" s="33">
        <v>81</v>
      </c>
      <c r="W760" s="33">
        <v>81.400000000000006</v>
      </c>
      <c r="X760" s="33">
        <v>81.5</v>
      </c>
      <c r="Y760" s="33">
        <v>81.7</v>
      </c>
      <c r="Z760" s="33">
        <v>82.2</v>
      </c>
      <c r="AA760" s="33">
        <v>82.2</v>
      </c>
      <c r="AB760" s="33">
        <v>82.8</v>
      </c>
      <c r="AC760" s="33">
        <v>82.6</v>
      </c>
      <c r="AD760" s="33">
        <v>82.4</v>
      </c>
      <c r="AE760" s="34"/>
      <c r="AF760" s="34"/>
      <c r="AG760" s="34"/>
      <c r="AH760" s="34"/>
    </row>
    <row r="761" spans="1:34" ht="14.5" x14ac:dyDescent="0.35">
      <c r="A761" s="8" t="str">
        <f t="shared" si="14"/>
        <v>LebenserwartungItalien</v>
      </c>
      <c r="B761" s="8">
        <v>761</v>
      </c>
      <c r="C761" s="32" t="s">
        <v>267</v>
      </c>
      <c r="D761" s="32" t="s">
        <v>3</v>
      </c>
      <c r="E761" s="32" t="s">
        <v>92</v>
      </c>
      <c r="F761" s="32" t="s">
        <v>68</v>
      </c>
      <c r="G761" s="32" t="s">
        <v>32</v>
      </c>
      <c r="H761" s="32" t="s">
        <v>374</v>
      </c>
      <c r="I761" s="33">
        <v>79.900000000000006</v>
      </c>
      <c r="J761" s="33">
        <v>80.3</v>
      </c>
      <c r="K761" s="33">
        <v>80.400000000000006</v>
      </c>
      <c r="L761" s="33">
        <v>80.099999999999994</v>
      </c>
      <c r="M761" s="33">
        <v>80.900000000000006</v>
      </c>
      <c r="N761" s="33">
        <v>80.900000000000006</v>
      </c>
      <c r="O761" s="33">
        <v>81.400000000000006</v>
      </c>
      <c r="P761" s="33">
        <v>81.599999999999994</v>
      </c>
      <c r="Q761" s="33">
        <v>81.7</v>
      </c>
      <c r="R761" s="33">
        <v>81.8</v>
      </c>
      <c r="S761" s="33">
        <v>82.2</v>
      </c>
      <c r="T761" s="33">
        <v>82.4</v>
      </c>
      <c r="U761" s="33">
        <v>82.4</v>
      </c>
      <c r="V761" s="33">
        <v>82.9</v>
      </c>
      <c r="W761" s="33">
        <v>83.2</v>
      </c>
      <c r="X761" s="33">
        <v>82.7</v>
      </c>
      <c r="Y761" s="33">
        <v>83.4</v>
      </c>
      <c r="Z761" s="33">
        <v>83.1</v>
      </c>
      <c r="AA761" s="33">
        <v>83.4</v>
      </c>
      <c r="AB761" s="33">
        <v>83.6</v>
      </c>
      <c r="AC761" s="33">
        <v>82.3</v>
      </c>
      <c r="AD761" s="33">
        <v>82.7</v>
      </c>
      <c r="AE761" s="33">
        <v>83</v>
      </c>
      <c r="AF761" s="34"/>
      <c r="AG761" s="34"/>
      <c r="AH761" s="34"/>
    </row>
    <row r="762" spans="1:34" ht="14.5" x14ac:dyDescent="0.35">
      <c r="A762" s="8" t="str">
        <f t="shared" si="14"/>
        <v>LebenserwartungKroatien</v>
      </c>
      <c r="B762" s="8">
        <v>762</v>
      </c>
      <c r="C762" s="32" t="s">
        <v>267</v>
      </c>
      <c r="D762" s="32" t="s">
        <v>27</v>
      </c>
      <c r="E762" s="32" t="s">
        <v>92</v>
      </c>
      <c r="F762" s="32" t="s">
        <v>68</v>
      </c>
      <c r="G762" s="32" t="s">
        <v>32</v>
      </c>
      <c r="H762" s="32" t="s">
        <v>374</v>
      </c>
      <c r="I762" s="34"/>
      <c r="J762" s="33">
        <v>74.599999999999994</v>
      </c>
      <c r="K762" s="33">
        <v>74.7</v>
      </c>
      <c r="L762" s="33">
        <v>74.599999999999994</v>
      </c>
      <c r="M762" s="33">
        <v>75.400000000000006</v>
      </c>
      <c r="N762" s="33">
        <v>75.3</v>
      </c>
      <c r="O762" s="33">
        <v>75.900000000000006</v>
      </c>
      <c r="P762" s="33">
        <v>75.8</v>
      </c>
      <c r="Q762" s="33">
        <v>76</v>
      </c>
      <c r="R762" s="33">
        <v>76.3</v>
      </c>
      <c r="S762" s="33">
        <v>76.7</v>
      </c>
      <c r="T762" s="33">
        <v>77.2</v>
      </c>
      <c r="U762" s="33">
        <v>77.3</v>
      </c>
      <c r="V762" s="33">
        <v>77.8</v>
      </c>
      <c r="W762" s="33">
        <v>77.900000000000006</v>
      </c>
      <c r="X762" s="33">
        <v>77.5</v>
      </c>
      <c r="Y762" s="33">
        <v>78.2</v>
      </c>
      <c r="Z762" s="33">
        <v>78</v>
      </c>
      <c r="AA762" s="33">
        <v>78.2</v>
      </c>
      <c r="AB762" s="33">
        <v>78.599999999999994</v>
      </c>
      <c r="AC762" s="33">
        <v>77.8</v>
      </c>
      <c r="AD762" s="33">
        <v>76.7</v>
      </c>
      <c r="AE762" s="33">
        <v>77.7</v>
      </c>
      <c r="AF762" s="34"/>
      <c r="AG762" s="34"/>
      <c r="AH762" s="34"/>
    </row>
    <row r="763" spans="1:34" ht="14.5" x14ac:dyDescent="0.35">
      <c r="A763" s="8" t="str">
        <f t="shared" si="14"/>
        <v>LebenserwartungLettland</v>
      </c>
      <c r="B763" s="8">
        <v>763</v>
      </c>
      <c r="C763" s="32" t="s">
        <v>267</v>
      </c>
      <c r="D763" s="32" t="s">
        <v>19</v>
      </c>
      <c r="E763" s="32" t="s">
        <v>92</v>
      </c>
      <c r="F763" s="32" t="s">
        <v>68</v>
      </c>
      <c r="G763" s="32" t="s">
        <v>32</v>
      </c>
      <c r="H763" s="32" t="s">
        <v>374</v>
      </c>
      <c r="I763" s="34"/>
      <c r="J763" s="34"/>
      <c r="K763" s="33">
        <v>70.2</v>
      </c>
      <c r="L763" s="33">
        <v>70.599999999999994</v>
      </c>
      <c r="M763" s="33">
        <v>70.900000000000006</v>
      </c>
      <c r="N763" s="33">
        <v>70.599999999999994</v>
      </c>
      <c r="O763" s="33">
        <v>70.599999999999994</v>
      </c>
      <c r="P763" s="33">
        <v>70.8</v>
      </c>
      <c r="Q763" s="33">
        <v>72.099999999999994</v>
      </c>
      <c r="R763" s="33">
        <v>72.8</v>
      </c>
      <c r="S763" s="33">
        <v>73.099999999999994</v>
      </c>
      <c r="T763" s="33">
        <v>73.900000000000006</v>
      </c>
      <c r="U763" s="33">
        <v>74.099999999999994</v>
      </c>
      <c r="V763" s="33">
        <v>74.3</v>
      </c>
      <c r="W763" s="33">
        <v>74.5</v>
      </c>
      <c r="X763" s="33">
        <v>74.8</v>
      </c>
      <c r="Y763" s="33">
        <v>74.900000000000006</v>
      </c>
      <c r="Z763" s="33">
        <v>74.900000000000006</v>
      </c>
      <c r="AA763" s="33">
        <v>75.099999999999994</v>
      </c>
      <c r="AB763" s="33">
        <v>75.7</v>
      </c>
      <c r="AC763" s="33">
        <v>75.5</v>
      </c>
      <c r="AD763" s="33">
        <v>73.099999999999994</v>
      </c>
      <c r="AE763" s="33">
        <v>74.8</v>
      </c>
      <c r="AF763" s="34"/>
      <c r="AG763" s="34"/>
      <c r="AH763" s="34"/>
    </row>
    <row r="764" spans="1:34" ht="14.5" x14ac:dyDescent="0.35">
      <c r="A764" s="8" t="str">
        <f t="shared" si="14"/>
        <v>LebenserwartungLitauen</v>
      </c>
      <c r="B764" s="8">
        <v>764</v>
      </c>
      <c r="C764" s="32" t="s">
        <v>267</v>
      </c>
      <c r="D764" s="32" t="s">
        <v>20</v>
      </c>
      <c r="E764" s="32" t="s">
        <v>92</v>
      </c>
      <c r="F764" s="32" t="s">
        <v>68</v>
      </c>
      <c r="G764" s="32" t="s">
        <v>32</v>
      </c>
      <c r="H764" s="32" t="s">
        <v>374</v>
      </c>
      <c r="I764" s="33">
        <v>72.099999999999994</v>
      </c>
      <c r="J764" s="33">
        <v>71.599999999999994</v>
      </c>
      <c r="K764" s="33">
        <v>71.8</v>
      </c>
      <c r="L764" s="33">
        <v>72</v>
      </c>
      <c r="M764" s="33">
        <v>72</v>
      </c>
      <c r="N764" s="33">
        <v>71.2</v>
      </c>
      <c r="O764" s="33">
        <v>71</v>
      </c>
      <c r="P764" s="33">
        <v>70.7</v>
      </c>
      <c r="Q764" s="33">
        <v>71.7</v>
      </c>
      <c r="R764" s="33">
        <v>72.900000000000006</v>
      </c>
      <c r="S764" s="33">
        <v>73.3</v>
      </c>
      <c r="T764" s="33">
        <v>73.7</v>
      </c>
      <c r="U764" s="33">
        <v>74.099999999999994</v>
      </c>
      <c r="V764" s="33">
        <v>74.099999999999994</v>
      </c>
      <c r="W764" s="33">
        <v>74.7</v>
      </c>
      <c r="X764" s="33">
        <v>74.599999999999994</v>
      </c>
      <c r="Y764" s="33">
        <v>74.900000000000006</v>
      </c>
      <c r="Z764" s="33">
        <v>75.8</v>
      </c>
      <c r="AA764" s="33">
        <v>76</v>
      </c>
      <c r="AB764" s="33">
        <v>76.5</v>
      </c>
      <c r="AC764" s="33">
        <v>75.099999999999994</v>
      </c>
      <c r="AD764" s="33">
        <v>74.2</v>
      </c>
      <c r="AE764" s="33">
        <v>76</v>
      </c>
      <c r="AF764" s="34"/>
      <c r="AG764" s="34"/>
      <c r="AH764" s="34"/>
    </row>
    <row r="765" spans="1:34" ht="14.5" x14ac:dyDescent="0.35">
      <c r="A765" s="8" t="str">
        <f t="shared" si="14"/>
        <v>LebenserwartungLuxemburg</v>
      </c>
      <c r="B765" s="8">
        <v>765</v>
      </c>
      <c r="C765" s="32" t="s">
        <v>267</v>
      </c>
      <c r="D765" s="32" t="s">
        <v>10</v>
      </c>
      <c r="E765" s="32" t="s">
        <v>92</v>
      </c>
      <c r="F765" s="32" t="s">
        <v>68</v>
      </c>
      <c r="G765" s="32" t="s">
        <v>32</v>
      </c>
      <c r="H765" s="32" t="s">
        <v>374</v>
      </c>
      <c r="I765" s="33">
        <v>78</v>
      </c>
      <c r="J765" s="33">
        <v>78</v>
      </c>
      <c r="K765" s="33">
        <v>78.099999999999994</v>
      </c>
      <c r="L765" s="33">
        <v>77.900000000000006</v>
      </c>
      <c r="M765" s="33">
        <v>79.2</v>
      </c>
      <c r="N765" s="33">
        <v>79.599999999999994</v>
      </c>
      <c r="O765" s="33">
        <v>79.400000000000006</v>
      </c>
      <c r="P765" s="33">
        <v>79.5</v>
      </c>
      <c r="Q765" s="33">
        <v>80.7</v>
      </c>
      <c r="R765" s="33">
        <v>80.8</v>
      </c>
      <c r="S765" s="33">
        <v>80.8</v>
      </c>
      <c r="T765" s="33">
        <v>81.099999999999994</v>
      </c>
      <c r="U765" s="33">
        <v>81.5</v>
      </c>
      <c r="V765" s="33">
        <v>81.900000000000006</v>
      </c>
      <c r="W765" s="33">
        <v>82.3</v>
      </c>
      <c r="X765" s="33">
        <v>82.4</v>
      </c>
      <c r="Y765" s="33">
        <v>82.7</v>
      </c>
      <c r="Z765" s="33">
        <v>82.1</v>
      </c>
      <c r="AA765" s="33">
        <v>82.3</v>
      </c>
      <c r="AB765" s="33">
        <v>82.7</v>
      </c>
      <c r="AC765" s="33">
        <v>82.2</v>
      </c>
      <c r="AD765" s="33">
        <v>82.7</v>
      </c>
      <c r="AE765" s="33">
        <v>83</v>
      </c>
      <c r="AF765" s="34"/>
      <c r="AG765" s="34"/>
      <c r="AH765" s="34"/>
    </row>
    <row r="766" spans="1:34" ht="14.5" x14ac:dyDescent="0.35">
      <c r="A766" s="8" t="str">
        <f t="shared" si="14"/>
        <v>LebenserwartungMalta</v>
      </c>
      <c r="B766" s="8">
        <v>766</v>
      </c>
      <c r="C766" s="32" t="s">
        <v>267</v>
      </c>
      <c r="D766" s="32" t="s">
        <v>16</v>
      </c>
      <c r="E766" s="32" t="s">
        <v>92</v>
      </c>
      <c r="F766" s="32" t="s">
        <v>68</v>
      </c>
      <c r="G766" s="32" t="s">
        <v>32</v>
      </c>
      <c r="H766" s="32" t="s">
        <v>374</v>
      </c>
      <c r="I766" s="33">
        <v>78.5</v>
      </c>
      <c r="J766" s="33">
        <v>78.900000000000006</v>
      </c>
      <c r="K766" s="33">
        <v>78.8</v>
      </c>
      <c r="L766" s="33">
        <v>78.7</v>
      </c>
      <c r="M766" s="33">
        <v>79.400000000000006</v>
      </c>
      <c r="N766" s="33">
        <v>79.400000000000006</v>
      </c>
      <c r="O766" s="33">
        <v>79.5</v>
      </c>
      <c r="P766" s="33">
        <v>79.900000000000006</v>
      </c>
      <c r="Q766" s="33">
        <v>79.7</v>
      </c>
      <c r="R766" s="33">
        <v>80.400000000000006</v>
      </c>
      <c r="S766" s="33">
        <v>81.5</v>
      </c>
      <c r="T766" s="33">
        <v>80.900000000000006</v>
      </c>
      <c r="U766" s="33">
        <v>80.900000000000006</v>
      </c>
      <c r="V766" s="33">
        <v>81.900000000000006</v>
      </c>
      <c r="W766" s="33">
        <v>82.1</v>
      </c>
      <c r="X766" s="33">
        <v>82</v>
      </c>
      <c r="Y766" s="33">
        <v>82.6</v>
      </c>
      <c r="Z766" s="33">
        <v>82.4</v>
      </c>
      <c r="AA766" s="33">
        <v>82.5</v>
      </c>
      <c r="AB766" s="33">
        <v>82.9</v>
      </c>
      <c r="AC766" s="33">
        <v>82.3</v>
      </c>
      <c r="AD766" s="33">
        <v>82.5</v>
      </c>
      <c r="AE766" s="33">
        <v>82.7</v>
      </c>
      <c r="AF766" s="34"/>
      <c r="AG766" s="34"/>
      <c r="AH766" s="34"/>
    </row>
    <row r="767" spans="1:34" ht="14.5" x14ac:dyDescent="0.35">
      <c r="A767" s="8" t="str">
        <f t="shared" si="14"/>
        <v>LebenserwartungNiederlande</v>
      </c>
      <c r="B767" s="8">
        <v>767</v>
      </c>
      <c r="C767" s="32" t="s">
        <v>267</v>
      </c>
      <c r="D767" s="32" t="s">
        <v>1</v>
      </c>
      <c r="E767" s="32" t="s">
        <v>92</v>
      </c>
      <c r="F767" s="32" t="s">
        <v>68</v>
      </c>
      <c r="G767" s="32" t="s">
        <v>32</v>
      </c>
      <c r="H767" s="32" t="s">
        <v>374</v>
      </c>
      <c r="I767" s="33">
        <v>78.2</v>
      </c>
      <c r="J767" s="33">
        <v>78.400000000000006</v>
      </c>
      <c r="K767" s="33">
        <v>78.5</v>
      </c>
      <c r="L767" s="33">
        <v>78.7</v>
      </c>
      <c r="M767" s="33">
        <v>79.3</v>
      </c>
      <c r="N767" s="33">
        <v>79.599999999999994</v>
      </c>
      <c r="O767" s="33">
        <v>80</v>
      </c>
      <c r="P767" s="33">
        <v>80.400000000000006</v>
      </c>
      <c r="Q767" s="33">
        <v>80.5</v>
      </c>
      <c r="R767" s="33">
        <v>80.900000000000006</v>
      </c>
      <c r="S767" s="33">
        <v>81</v>
      </c>
      <c r="T767" s="33">
        <v>81.3</v>
      </c>
      <c r="U767" s="33">
        <v>81.2</v>
      </c>
      <c r="V767" s="33">
        <v>81.400000000000006</v>
      </c>
      <c r="W767" s="33">
        <v>81.8</v>
      </c>
      <c r="X767" s="33">
        <v>81.599999999999994</v>
      </c>
      <c r="Y767" s="33">
        <v>81.7</v>
      </c>
      <c r="Z767" s="33">
        <v>81.8</v>
      </c>
      <c r="AA767" s="33">
        <v>81.900000000000006</v>
      </c>
      <c r="AB767" s="33">
        <v>82.2</v>
      </c>
      <c r="AC767" s="33">
        <v>81.400000000000006</v>
      </c>
      <c r="AD767" s="33">
        <v>81.400000000000006</v>
      </c>
      <c r="AE767" s="33">
        <v>81.7</v>
      </c>
      <c r="AF767" s="34"/>
      <c r="AG767" s="34"/>
      <c r="AH767" s="34"/>
    </row>
    <row r="768" spans="1:34" ht="14.5" x14ac:dyDescent="0.35">
      <c r="A768" s="8" t="str">
        <f t="shared" si="14"/>
        <v>LebenserwartungÖsterreich</v>
      </c>
      <c r="B768" s="8">
        <v>768</v>
      </c>
      <c r="C768" s="32" t="s">
        <v>267</v>
      </c>
      <c r="D768" s="32" t="s">
        <v>56</v>
      </c>
      <c r="E768" s="32" t="s">
        <v>92</v>
      </c>
      <c r="F768" s="32" t="s">
        <v>68</v>
      </c>
      <c r="G768" s="32" t="s">
        <v>32</v>
      </c>
      <c r="H768" s="32" t="s">
        <v>374</v>
      </c>
      <c r="I768" s="33">
        <v>78.3</v>
      </c>
      <c r="J768" s="33">
        <v>78.8</v>
      </c>
      <c r="K768" s="33">
        <v>78.900000000000006</v>
      </c>
      <c r="L768" s="33">
        <v>78.8</v>
      </c>
      <c r="M768" s="33">
        <v>79.3</v>
      </c>
      <c r="N768" s="33">
        <v>79.5</v>
      </c>
      <c r="O768" s="33">
        <v>80.099999999999994</v>
      </c>
      <c r="P768" s="33">
        <v>80.3</v>
      </c>
      <c r="Q768" s="33">
        <v>80.599999999999994</v>
      </c>
      <c r="R768" s="33">
        <v>80.5</v>
      </c>
      <c r="S768" s="33">
        <v>80.7</v>
      </c>
      <c r="T768" s="33">
        <v>81.099999999999994</v>
      </c>
      <c r="U768" s="33">
        <v>81.099999999999994</v>
      </c>
      <c r="V768" s="33">
        <v>81.3</v>
      </c>
      <c r="W768" s="33">
        <v>81.599999999999994</v>
      </c>
      <c r="X768" s="33">
        <v>81.3</v>
      </c>
      <c r="Y768" s="33">
        <v>81.8</v>
      </c>
      <c r="Z768" s="33">
        <v>81.7</v>
      </c>
      <c r="AA768" s="33">
        <v>81.8</v>
      </c>
      <c r="AB768" s="33">
        <v>82</v>
      </c>
      <c r="AC768" s="33">
        <v>81.3</v>
      </c>
      <c r="AD768" s="33">
        <v>81.3</v>
      </c>
      <c r="AE768" s="33">
        <v>81.099999999999994</v>
      </c>
      <c r="AF768" s="34"/>
      <c r="AG768" s="34"/>
      <c r="AH768" s="34"/>
    </row>
    <row r="769" spans="1:34" ht="14.5" x14ac:dyDescent="0.35">
      <c r="A769" s="8" t="str">
        <f t="shared" si="14"/>
        <v>LebenserwartungPolen</v>
      </c>
      <c r="B769" s="8">
        <v>769</v>
      </c>
      <c r="C769" s="32" t="s">
        <v>267</v>
      </c>
      <c r="D769" s="32" t="s">
        <v>21</v>
      </c>
      <c r="E769" s="32" t="s">
        <v>92</v>
      </c>
      <c r="F769" s="32" t="s">
        <v>68</v>
      </c>
      <c r="G769" s="32" t="s">
        <v>32</v>
      </c>
      <c r="H769" s="32" t="s">
        <v>374</v>
      </c>
      <c r="I769" s="33">
        <v>73.8</v>
      </c>
      <c r="J769" s="33">
        <v>74.2</v>
      </c>
      <c r="K769" s="33">
        <v>74.5</v>
      </c>
      <c r="L769" s="33">
        <v>74.7</v>
      </c>
      <c r="M769" s="33">
        <v>74.900000000000006</v>
      </c>
      <c r="N769" s="33">
        <v>75</v>
      </c>
      <c r="O769" s="33">
        <v>75.3</v>
      </c>
      <c r="P769" s="33">
        <v>75.400000000000006</v>
      </c>
      <c r="Q769" s="33">
        <v>75.599999999999994</v>
      </c>
      <c r="R769" s="33">
        <v>75.900000000000006</v>
      </c>
      <c r="S769" s="33">
        <v>76.400000000000006</v>
      </c>
      <c r="T769" s="33">
        <v>76.8</v>
      </c>
      <c r="U769" s="33">
        <v>76.900000000000006</v>
      </c>
      <c r="V769" s="33">
        <v>77.099999999999994</v>
      </c>
      <c r="W769" s="33">
        <v>77.8</v>
      </c>
      <c r="X769" s="33">
        <v>77.5</v>
      </c>
      <c r="Y769" s="33">
        <v>78</v>
      </c>
      <c r="Z769" s="33">
        <v>77.8</v>
      </c>
      <c r="AA769" s="33">
        <v>77.7</v>
      </c>
      <c r="AB769" s="33">
        <v>78</v>
      </c>
      <c r="AC769" s="33">
        <v>76.5</v>
      </c>
      <c r="AD769" s="33">
        <v>75.5</v>
      </c>
      <c r="AE769" s="33">
        <v>77.400000000000006</v>
      </c>
      <c r="AF769" s="34"/>
      <c r="AG769" s="34"/>
      <c r="AH769" s="34"/>
    </row>
    <row r="770" spans="1:34" ht="14.5" x14ac:dyDescent="0.35">
      <c r="A770" s="8" t="str">
        <f t="shared" si="14"/>
        <v>LebenserwartungPortugal</v>
      </c>
      <c r="B770" s="8">
        <v>770</v>
      </c>
      <c r="C770" s="32" t="s">
        <v>267</v>
      </c>
      <c r="D770" s="32" t="s">
        <v>7</v>
      </c>
      <c r="E770" s="32" t="s">
        <v>92</v>
      </c>
      <c r="F770" s="32" t="s">
        <v>68</v>
      </c>
      <c r="G770" s="32" t="s">
        <v>32</v>
      </c>
      <c r="H770" s="32" t="s">
        <v>374</v>
      </c>
      <c r="I770" s="33">
        <v>76.8</v>
      </c>
      <c r="J770" s="33">
        <v>77.2</v>
      </c>
      <c r="K770" s="33">
        <v>77.400000000000006</v>
      </c>
      <c r="L770" s="33">
        <v>77.5</v>
      </c>
      <c r="M770" s="33">
        <v>78.400000000000006</v>
      </c>
      <c r="N770" s="33">
        <v>78.2</v>
      </c>
      <c r="O770" s="33">
        <v>79</v>
      </c>
      <c r="P770" s="33">
        <v>79.3</v>
      </c>
      <c r="Q770" s="33">
        <v>79.5</v>
      </c>
      <c r="R770" s="33">
        <v>79.7</v>
      </c>
      <c r="S770" s="33">
        <v>80.099999999999994</v>
      </c>
      <c r="T770" s="33">
        <v>80.7</v>
      </c>
      <c r="U770" s="33">
        <v>80.599999999999994</v>
      </c>
      <c r="V770" s="33">
        <v>80.900000000000006</v>
      </c>
      <c r="W770" s="33">
        <v>81.3</v>
      </c>
      <c r="X770" s="33">
        <v>81.3</v>
      </c>
      <c r="Y770" s="33">
        <v>81.3</v>
      </c>
      <c r="Z770" s="33">
        <v>81.599999999999994</v>
      </c>
      <c r="AA770" s="33">
        <v>81.5</v>
      </c>
      <c r="AB770" s="33">
        <v>81.900000000000006</v>
      </c>
      <c r="AC770" s="33">
        <v>81.099999999999994</v>
      </c>
      <c r="AD770" s="33">
        <v>81.5</v>
      </c>
      <c r="AE770" s="33">
        <v>81.7</v>
      </c>
      <c r="AF770" s="34"/>
      <c r="AG770" s="34"/>
      <c r="AH770" s="34"/>
    </row>
    <row r="771" spans="1:34" ht="14.5" x14ac:dyDescent="0.35">
      <c r="A771" s="8" t="str">
        <f t="shared" si="14"/>
        <v>LebenserwartungRumänien</v>
      </c>
      <c r="B771" s="8">
        <v>771</v>
      </c>
      <c r="C771" s="32" t="s">
        <v>267</v>
      </c>
      <c r="D771" s="32" t="s">
        <v>100</v>
      </c>
      <c r="E771" s="32" t="s">
        <v>92</v>
      </c>
      <c r="F771" s="32" t="s">
        <v>68</v>
      </c>
      <c r="G771" s="32" t="s">
        <v>32</v>
      </c>
      <c r="H771" s="32" t="s">
        <v>374</v>
      </c>
      <c r="I771" s="33">
        <v>71.2</v>
      </c>
      <c r="J771" s="33">
        <v>71.099999999999994</v>
      </c>
      <c r="K771" s="33">
        <v>70.900000000000006</v>
      </c>
      <c r="L771" s="33">
        <v>71</v>
      </c>
      <c r="M771" s="33">
        <v>71.400000000000006</v>
      </c>
      <c r="N771" s="33">
        <v>71.900000000000006</v>
      </c>
      <c r="O771" s="33">
        <v>72.5</v>
      </c>
      <c r="P771" s="33">
        <v>73.099999999999994</v>
      </c>
      <c r="Q771" s="33">
        <v>73.5</v>
      </c>
      <c r="R771" s="33">
        <v>73.7</v>
      </c>
      <c r="S771" s="33">
        <v>73.7</v>
      </c>
      <c r="T771" s="33">
        <v>74.400000000000006</v>
      </c>
      <c r="U771" s="33">
        <v>74.400000000000006</v>
      </c>
      <c r="V771" s="33">
        <v>75.099999999999994</v>
      </c>
      <c r="W771" s="33">
        <v>75</v>
      </c>
      <c r="X771" s="33">
        <v>74.900000000000006</v>
      </c>
      <c r="Y771" s="33">
        <v>75.2</v>
      </c>
      <c r="Z771" s="33">
        <v>75.2</v>
      </c>
      <c r="AA771" s="33">
        <v>75.3</v>
      </c>
      <c r="AB771" s="33">
        <v>75.599999999999994</v>
      </c>
      <c r="AC771" s="33">
        <v>74.2</v>
      </c>
      <c r="AD771" s="33">
        <v>72.8</v>
      </c>
      <c r="AE771" s="33">
        <v>75.3</v>
      </c>
      <c r="AF771" s="34"/>
      <c r="AG771" s="34"/>
      <c r="AH771" s="34"/>
    </row>
    <row r="772" spans="1:34" ht="14.5" x14ac:dyDescent="0.35">
      <c r="A772" s="8" t="str">
        <f t="shared" si="14"/>
        <v>LebenserwartungSchweden</v>
      </c>
      <c r="B772" s="8">
        <v>772</v>
      </c>
      <c r="C772" s="32" t="s">
        <v>267</v>
      </c>
      <c r="D772" s="32" t="s">
        <v>13</v>
      </c>
      <c r="E772" s="32" t="s">
        <v>92</v>
      </c>
      <c r="F772" s="32" t="s">
        <v>68</v>
      </c>
      <c r="G772" s="32" t="s">
        <v>32</v>
      </c>
      <c r="H772" s="32" t="s">
        <v>374</v>
      </c>
      <c r="I772" s="33">
        <v>79.8</v>
      </c>
      <c r="J772" s="33">
        <v>79.900000000000006</v>
      </c>
      <c r="K772" s="33">
        <v>80</v>
      </c>
      <c r="L772" s="33">
        <v>80.3</v>
      </c>
      <c r="M772" s="33">
        <v>80.7</v>
      </c>
      <c r="N772" s="33">
        <v>80.7</v>
      </c>
      <c r="O772" s="33">
        <v>81</v>
      </c>
      <c r="P772" s="33">
        <v>81.099999999999994</v>
      </c>
      <c r="Q772" s="33">
        <v>81.3</v>
      </c>
      <c r="R772" s="33">
        <v>81.5</v>
      </c>
      <c r="S772" s="33">
        <v>81.599999999999994</v>
      </c>
      <c r="T772" s="33">
        <v>81.900000000000006</v>
      </c>
      <c r="U772" s="33">
        <v>81.8</v>
      </c>
      <c r="V772" s="33">
        <v>82</v>
      </c>
      <c r="W772" s="33">
        <v>82.3</v>
      </c>
      <c r="X772" s="33">
        <v>82.2</v>
      </c>
      <c r="Y772" s="33">
        <v>82.4</v>
      </c>
      <c r="Z772" s="33">
        <v>82.5</v>
      </c>
      <c r="AA772" s="33">
        <v>82.6</v>
      </c>
      <c r="AB772" s="33">
        <v>83.2</v>
      </c>
      <c r="AC772" s="33">
        <v>82.4</v>
      </c>
      <c r="AD772" s="33">
        <v>83.1</v>
      </c>
      <c r="AE772" s="33">
        <v>83.1</v>
      </c>
      <c r="AF772" s="34"/>
      <c r="AG772" s="34"/>
      <c r="AH772" s="34"/>
    </row>
    <row r="773" spans="1:34" ht="14.5" x14ac:dyDescent="0.35">
      <c r="A773" s="8" t="str">
        <f t="shared" si="14"/>
        <v>LebenserwartungSlowakei</v>
      </c>
      <c r="B773" s="8">
        <v>773</v>
      </c>
      <c r="C773" s="32" t="s">
        <v>267</v>
      </c>
      <c r="D773" s="32" t="s">
        <v>23</v>
      </c>
      <c r="E773" s="32" t="s">
        <v>92</v>
      </c>
      <c r="F773" s="32" t="s">
        <v>68</v>
      </c>
      <c r="G773" s="32" t="s">
        <v>32</v>
      </c>
      <c r="H773" s="32" t="s">
        <v>374</v>
      </c>
      <c r="I773" s="33">
        <v>73.3</v>
      </c>
      <c r="J773" s="33">
        <v>73.599999999999994</v>
      </c>
      <c r="K773" s="33">
        <v>73.8</v>
      </c>
      <c r="L773" s="33">
        <v>73.8</v>
      </c>
      <c r="M773" s="33">
        <v>74.2</v>
      </c>
      <c r="N773" s="33">
        <v>74.099999999999994</v>
      </c>
      <c r="O773" s="33">
        <v>74.5</v>
      </c>
      <c r="P773" s="33">
        <v>74.599999999999994</v>
      </c>
      <c r="Q773" s="33">
        <v>74.900000000000006</v>
      </c>
      <c r="R773" s="33">
        <v>75.3</v>
      </c>
      <c r="S773" s="33">
        <v>75.599999999999994</v>
      </c>
      <c r="T773" s="33">
        <v>76.099999999999994</v>
      </c>
      <c r="U773" s="33">
        <v>76.3</v>
      </c>
      <c r="V773" s="33">
        <v>76.599999999999994</v>
      </c>
      <c r="W773" s="33">
        <v>77</v>
      </c>
      <c r="X773" s="33">
        <v>76.7</v>
      </c>
      <c r="Y773" s="33">
        <v>77.3</v>
      </c>
      <c r="Z773" s="33">
        <v>77.3</v>
      </c>
      <c r="AA773" s="33">
        <v>77.400000000000006</v>
      </c>
      <c r="AB773" s="33">
        <v>77.8</v>
      </c>
      <c r="AC773" s="33">
        <v>77</v>
      </c>
      <c r="AD773" s="33">
        <v>74.599999999999994</v>
      </c>
      <c r="AE773" s="33">
        <v>77.2</v>
      </c>
      <c r="AF773" s="34"/>
      <c r="AG773" s="34"/>
      <c r="AH773" s="34"/>
    </row>
    <row r="774" spans="1:34" ht="14.5" x14ac:dyDescent="0.35">
      <c r="A774" s="8" t="str">
        <f t="shared" si="14"/>
        <v>LebenserwartungSlowenien</v>
      </c>
      <c r="B774" s="8">
        <v>774</v>
      </c>
      <c r="C774" s="32" t="s">
        <v>267</v>
      </c>
      <c r="D774" s="32" t="s">
        <v>26</v>
      </c>
      <c r="E774" s="32" t="s">
        <v>92</v>
      </c>
      <c r="F774" s="32" t="s">
        <v>68</v>
      </c>
      <c r="G774" s="32" t="s">
        <v>32</v>
      </c>
      <c r="H774" s="32" t="s">
        <v>374</v>
      </c>
      <c r="I774" s="33">
        <v>76.2</v>
      </c>
      <c r="J774" s="33">
        <v>76.400000000000006</v>
      </c>
      <c r="K774" s="33">
        <v>76.599999999999994</v>
      </c>
      <c r="L774" s="33">
        <v>76.400000000000006</v>
      </c>
      <c r="M774" s="33">
        <v>77.2</v>
      </c>
      <c r="N774" s="33">
        <v>77.5</v>
      </c>
      <c r="O774" s="33">
        <v>78.3</v>
      </c>
      <c r="P774" s="33">
        <v>78.400000000000006</v>
      </c>
      <c r="Q774" s="33">
        <v>79.099999999999994</v>
      </c>
      <c r="R774" s="33">
        <v>79.400000000000006</v>
      </c>
      <c r="S774" s="33">
        <v>79.8</v>
      </c>
      <c r="T774" s="33">
        <v>80.099999999999994</v>
      </c>
      <c r="U774" s="33">
        <v>80.3</v>
      </c>
      <c r="V774" s="33">
        <v>80.5</v>
      </c>
      <c r="W774" s="33">
        <v>81.2</v>
      </c>
      <c r="X774" s="33">
        <v>80.900000000000006</v>
      </c>
      <c r="Y774" s="33">
        <v>81.2</v>
      </c>
      <c r="Z774" s="33">
        <v>81.2</v>
      </c>
      <c r="AA774" s="33">
        <v>81.5</v>
      </c>
      <c r="AB774" s="33">
        <v>81.599999999999994</v>
      </c>
      <c r="AC774" s="33">
        <v>80.599999999999994</v>
      </c>
      <c r="AD774" s="33">
        <v>80.7</v>
      </c>
      <c r="AE774" s="33">
        <v>81.3</v>
      </c>
      <c r="AF774" s="34"/>
      <c r="AG774" s="34"/>
      <c r="AH774" s="34"/>
    </row>
    <row r="775" spans="1:34" ht="14.5" x14ac:dyDescent="0.35">
      <c r="A775" s="8" t="str">
        <f t="shared" si="14"/>
        <v>LebenserwartungSpanien</v>
      </c>
      <c r="B775" s="8">
        <v>775</v>
      </c>
      <c r="C775" s="32" t="s">
        <v>267</v>
      </c>
      <c r="D775" s="32" t="s">
        <v>8</v>
      </c>
      <c r="E775" s="32" t="s">
        <v>92</v>
      </c>
      <c r="F775" s="32" t="s">
        <v>68</v>
      </c>
      <c r="G775" s="32" t="s">
        <v>32</v>
      </c>
      <c r="H775" s="32" t="s">
        <v>374</v>
      </c>
      <c r="I775" s="33">
        <v>79.3</v>
      </c>
      <c r="J775" s="33">
        <v>79.8</v>
      </c>
      <c r="K775" s="33">
        <v>79.8</v>
      </c>
      <c r="L775" s="33">
        <v>79.7</v>
      </c>
      <c r="M775" s="33">
        <v>80.400000000000006</v>
      </c>
      <c r="N775" s="33">
        <v>80.3</v>
      </c>
      <c r="O775" s="33">
        <v>81.099999999999994</v>
      </c>
      <c r="P775" s="33">
        <v>81.099999999999994</v>
      </c>
      <c r="Q775" s="33">
        <v>81.5</v>
      </c>
      <c r="R775" s="33">
        <v>81.900000000000006</v>
      </c>
      <c r="S775" s="33">
        <v>82.4</v>
      </c>
      <c r="T775" s="33">
        <v>82.6</v>
      </c>
      <c r="U775" s="33">
        <v>82.5</v>
      </c>
      <c r="V775" s="33">
        <v>83.2</v>
      </c>
      <c r="W775" s="33">
        <v>83.3</v>
      </c>
      <c r="X775" s="33">
        <v>83</v>
      </c>
      <c r="Y775" s="33">
        <v>83.5</v>
      </c>
      <c r="Z775" s="33">
        <v>83.4</v>
      </c>
      <c r="AA775" s="33">
        <v>83.5</v>
      </c>
      <c r="AB775" s="33">
        <v>84</v>
      </c>
      <c r="AC775" s="33">
        <v>82.4</v>
      </c>
      <c r="AD775" s="33">
        <v>83.3</v>
      </c>
      <c r="AE775" s="33">
        <v>83.2</v>
      </c>
      <c r="AF775" s="34"/>
      <c r="AG775" s="34"/>
      <c r="AH775" s="34"/>
    </row>
    <row r="776" spans="1:34" ht="14.5" x14ac:dyDescent="0.35">
      <c r="A776" s="8" t="str">
        <f t="shared" si="14"/>
        <v>LebenserwartungTschechische Republik</v>
      </c>
      <c r="B776" s="8">
        <v>776</v>
      </c>
      <c r="C776" s="32" t="s">
        <v>267</v>
      </c>
      <c r="D776" s="32" t="s">
        <v>22</v>
      </c>
      <c r="E776" s="32" t="s">
        <v>92</v>
      </c>
      <c r="F776" s="32" t="s">
        <v>68</v>
      </c>
      <c r="G776" s="32" t="s">
        <v>32</v>
      </c>
      <c r="H776" s="32" t="s">
        <v>374</v>
      </c>
      <c r="I776" s="33">
        <v>75.099999999999994</v>
      </c>
      <c r="J776" s="33">
        <v>75.3</v>
      </c>
      <c r="K776" s="33">
        <v>75.400000000000006</v>
      </c>
      <c r="L776" s="33">
        <v>75.3</v>
      </c>
      <c r="M776" s="33">
        <v>75.900000000000006</v>
      </c>
      <c r="N776" s="33">
        <v>76.099999999999994</v>
      </c>
      <c r="O776" s="33">
        <v>76.7</v>
      </c>
      <c r="P776" s="33">
        <v>77</v>
      </c>
      <c r="Q776" s="33">
        <v>77.3</v>
      </c>
      <c r="R776" s="33">
        <v>77.400000000000006</v>
      </c>
      <c r="S776" s="33">
        <v>77.7</v>
      </c>
      <c r="T776" s="33">
        <v>78</v>
      </c>
      <c r="U776" s="33">
        <v>78.099999999999994</v>
      </c>
      <c r="V776" s="33">
        <v>78.3</v>
      </c>
      <c r="W776" s="33">
        <v>78.900000000000006</v>
      </c>
      <c r="X776" s="33">
        <v>78.7</v>
      </c>
      <c r="Y776" s="33">
        <v>79.099999999999994</v>
      </c>
      <c r="Z776" s="33">
        <v>79.099999999999994</v>
      </c>
      <c r="AA776" s="33">
        <v>79.099999999999994</v>
      </c>
      <c r="AB776" s="33">
        <v>79.3</v>
      </c>
      <c r="AC776" s="33">
        <v>78.2</v>
      </c>
      <c r="AD776" s="33">
        <v>77.2</v>
      </c>
      <c r="AE776" s="33">
        <v>79.099999999999994</v>
      </c>
      <c r="AF776" s="34"/>
      <c r="AG776" s="34"/>
      <c r="AH776" s="34"/>
    </row>
    <row r="777" spans="1:34" ht="14.5" x14ac:dyDescent="0.35">
      <c r="A777" s="8" t="str">
        <f t="shared" si="14"/>
        <v>LebenserwartungUngarn</v>
      </c>
      <c r="B777" s="8">
        <v>777</v>
      </c>
      <c r="C777" s="32" t="s">
        <v>267</v>
      </c>
      <c r="D777" s="32" t="s">
        <v>24</v>
      </c>
      <c r="E777" s="32" t="s">
        <v>92</v>
      </c>
      <c r="F777" s="32" t="s">
        <v>68</v>
      </c>
      <c r="G777" s="32" t="s">
        <v>32</v>
      </c>
      <c r="H777" s="32" t="s">
        <v>374</v>
      </c>
      <c r="I777" s="33">
        <v>71.900000000000006</v>
      </c>
      <c r="J777" s="33">
        <v>72.5</v>
      </c>
      <c r="K777" s="33">
        <v>72.599999999999994</v>
      </c>
      <c r="L777" s="33">
        <v>72.599999999999994</v>
      </c>
      <c r="M777" s="33">
        <v>73</v>
      </c>
      <c r="N777" s="33">
        <v>73</v>
      </c>
      <c r="O777" s="33">
        <v>73.5</v>
      </c>
      <c r="P777" s="33">
        <v>73.599999999999994</v>
      </c>
      <c r="Q777" s="33">
        <v>74.2</v>
      </c>
      <c r="R777" s="33">
        <v>74.400000000000006</v>
      </c>
      <c r="S777" s="33">
        <v>74.7</v>
      </c>
      <c r="T777" s="33">
        <v>75.099999999999994</v>
      </c>
      <c r="U777" s="33">
        <v>75.3</v>
      </c>
      <c r="V777" s="33">
        <v>75.8</v>
      </c>
      <c r="W777" s="33">
        <v>76</v>
      </c>
      <c r="X777" s="33">
        <v>75.7</v>
      </c>
      <c r="Y777" s="33">
        <v>76.2</v>
      </c>
      <c r="Z777" s="33">
        <v>76</v>
      </c>
      <c r="AA777" s="33">
        <v>76.2</v>
      </c>
      <c r="AB777" s="33">
        <v>76.5</v>
      </c>
      <c r="AC777" s="33">
        <v>75.7</v>
      </c>
      <c r="AD777" s="33">
        <v>74.3</v>
      </c>
      <c r="AE777" s="33">
        <v>76.2</v>
      </c>
      <c r="AF777" s="34"/>
      <c r="AG777" s="34"/>
      <c r="AH777" s="34"/>
    </row>
    <row r="778" spans="1:34" ht="14.5" x14ac:dyDescent="0.35">
      <c r="A778" s="8" t="str">
        <f t="shared" si="14"/>
        <v>LebenserwartungVereinigtes Königreich Großbritannien und Nordirland</v>
      </c>
      <c r="B778" s="8">
        <v>778</v>
      </c>
      <c r="C778" s="32" t="s">
        <v>267</v>
      </c>
      <c r="D778" s="32" t="s">
        <v>57</v>
      </c>
      <c r="E778" s="32" t="s">
        <v>92</v>
      </c>
      <c r="F778" s="32" t="s">
        <v>68</v>
      </c>
      <c r="G778" s="32" t="s">
        <v>32</v>
      </c>
      <c r="H778" s="32" t="s">
        <v>374</v>
      </c>
      <c r="I778" s="33">
        <v>78</v>
      </c>
      <c r="J778" s="33">
        <v>78.2</v>
      </c>
      <c r="K778" s="33">
        <v>78.3</v>
      </c>
      <c r="L778" s="33">
        <v>78.400000000000006</v>
      </c>
      <c r="M778" s="33">
        <v>79</v>
      </c>
      <c r="N778" s="33">
        <v>79.2</v>
      </c>
      <c r="O778" s="33">
        <v>79.5</v>
      </c>
      <c r="P778" s="33">
        <v>79.7</v>
      </c>
      <c r="Q778" s="33">
        <v>79.8</v>
      </c>
      <c r="R778" s="33">
        <v>80.400000000000006</v>
      </c>
      <c r="S778" s="33">
        <v>80.599999999999994</v>
      </c>
      <c r="T778" s="33">
        <v>81</v>
      </c>
      <c r="U778" s="33">
        <v>81</v>
      </c>
      <c r="V778" s="33">
        <v>81.099999999999994</v>
      </c>
      <c r="W778" s="33">
        <v>81.400000000000006</v>
      </c>
      <c r="X778" s="33">
        <v>81</v>
      </c>
      <c r="Y778" s="33">
        <v>81.2</v>
      </c>
      <c r="Z778" s="33">
        <v>81.3</v>
      </c>
      <c r="AA778" s="33">
        <v>81.3</v>
      </c>
      <c r="AB778" s="33">
        <v>81.400000000000006</v>
      </c>
      <c r="AC778" s="33">
        <v>80.400000000000006</v>
      </c>
      <c r="AD778" s="34"/>
      <c r="AE778" s="34"/>
      <c r="AF778" s="34"/>
      <c r="AG778" s="34"/>
      <c r="AH778" s="34"/>
    </row>
    <row r="779" spans="1:34" ht="14.5" x14ac:dyDescent="0.35">
      <c r="A779" s="8" t="str">
        <f t="shared" si="14"/>
        <v>LebenserwartungZypern</v>
      </c>
      <c r="B779" s="8">
        <v>779</v>
      </c>
      <c r="C779" s="32" t="s">
        <v>267</v>
      </c>
      <c r="D779" s="32" t="s">
        <v>30</v>
      </c>
      <c r="E779" s="32" t="s">
        <v>92</v>
      </c>
      <c r="F779" s="32" t="s">
        <v>68</v>
      </c>
      <c r="G779" s="32" t="s">
        <v>32</v>
      </c>
      <c r="H779" s="32" t="s">
        <v>374</v>
      </c>
      <c r="I779" s="33">
        <v>77.7</v>
      </c>
      <c r="J779" s="33">
        <v>79</v>
      </c>
      <c r="K779" s="33">
        <v>78.7</v>
      </c>
      <c r="L779" s="33">
        <v>79</v>
      </c>
      <c r="M779" s="33">
        <v>79.099999999999994</v>
      </c>
      <c r="N779" s="33">
        <v>78.7</v>
      </c>
      <c r="O779" s="33">
        <v>80.099999999999994</v>
      </c>
      <c r="P779" s="33">
        <v>79.8</v>
      </c>
      <c r="Q779" s="33">
        <v>80.599999999999994</v>
      </c>
      <c r="R779" s="33">
        <v>81</v>
      </c>
      <c r="S779" s="33">
        <v>81.5</v>
      </c>
      <c r="T779" s="33">
        <v>81.2</v>
      </c>
      <c r="U779" s="33">
        <v>81.099999999999994</v>
      </c>
      <c r="V779" s="33">
        <v>82.5</v>
      </c>
      <c r="W779" s="33">
        <v>82.3</v>
      </c>
      <c r="X779" s="33">
        <v>81.8</v>
      </c>
      <c r="Y779" s="33">
        <v>82.7</v>
      </c>
      <c r="Z779" s="33">
        <v>82.2</v>
      </c>
      <c r="AA779" s="33">
        <v>82.9</v>
      </c>
      <c r="AB779" s="33">
        <v>82.3</v>
      </c>
      <c r="AC779" s="33">
        <v>82.4</v>
      </c>
      <c r="AD779" s="33">
        <v>81.3</v>
      </c>
      <c r="AE779" s="33">
        <v>81.7</v>
      </c>
      <c r="AF779" s="34"/>
      <c r="AG779" s="34"/>
      <c r="AH779" s="34"/>
    </row>
    <row r="780" spans="1:34" ht="14.5" x14ac:dyDescent="0.35">
      <c r="A780" s="8" t="str">
        <f t="shared" si="14"/>
        <v>LeistungsbilanzsaldoBelgien</v>
      </c>
      <c r="B780" s="8">
        <v>780</v>
      </c>
      <c r="C780" s="32" t="s">
        <v>273</v>
      </c>
      <c r="D780" s="32" t="s">
        <v>9</v>
      </c>
      <c r="E780" s="32" t="s">
        <v>62</v>
      </c>
      <c r="F780" s="32" t="s">
        <v>344</v>
      </c>
      <c r="G780" s="32" t="s">
        <v>32</v>
      </c>
      <c r="H780" s="32" t="s">
        <v>375</v>
      </c>
      <c r="I780" s="33">
        <v>4.3141645999999998</v>
      </c>
      <c r="J780" s="33">
        <v>4.5404523000000001</v>
      </c>
      <c r="K780" s="33">
        <v>6.2823529000000002</v>
      </c>
      <c r="L780" s="33">
        <v>5.9802945000000003</v>
      </c>
      <c r="M780" s="33">
        <v>4.8925660999999998</v>
      </c>
      <c r="N780" s="33">
        <v>3.9286203</v>
      </c>
      <c r="O780" s="33">
        <v>4.155386</v>
      </c>
      <c r="P780" s="33">
        <v>4.4604356999999997</v>
      </c>
      <c r="Q780" s="33">
        <v>1.7181289</v>
      </c>
      <c r="R780" s="33">
        <v>2.8216644999999998</v>
      </c>
      <c r="S780" s="33">
        <v>2.2263033000000001</v>
      </c>
      <c r="T780" s="33">
        <v>-1.0073734999999999</v>
      </c>
      <c r="U780" s="33">
        <v>1.0413422000000001</v>
      </c>
      <c r="V780" s="33">
        <v>1.8044696</v>
      </c>
      <c r="W780" s="33">
        <v>1.4512039999999999</v>
      </c>
      <c r="X780" s="33">
        <v>1.3833887</v>
      </c>
      <c r="Y780" s="33">
        <v>0.56135380000000001</v>
      </c>
      <c r="Z780" s="33">
        <v>0.70140420000000003</v>
      </c>
      <c r="AA780" s="33">
        <v>-0.91542060000000003</v>
      </c>
      <c r="AB780" s="33">
        <v>9.6996700000000005E-2</v>
      </c>
      <c r="AC780" s="33">
        <v>1.1017744</v>
      </c>
      <c r="AD780" s="33">
        <v>0.42537390000000003</v>
      </c>
      <c r="AE780" s="33">
        <v>-1.1237368999999999</v>
      </c>
      <c r="AF780" s="33">
        <v>6.7854999999999999E-2</v>
      </c>
      <c r="AG780" s="33">
        <v>-0.34769810000000001</v>
      </c>
      <c r="AH780" s="33">
        <v>-0.2036695</v>
      </c>
    </row>
    <row r="781" spans="1:34" ht="14.5" x14ac:dyDescent="0.35">
      <c r="A781" s="8" t="str">
        <f t="shared" si="14"/>
        <v>LeistungsbilanzsaldoBulgarien</v>
      </c>
      <c r="B781" s="8">
        <v>781</v>
      </c>
      <c r="C781" s="32" t="s">
        <v>273</v>
      </c>
      <c r="D781" s="32" t="s">
        <v>25</v>
      </c>
      <c r="E781" s="32" t="s">
        <v>62</v>
      </c>
      <c r="F781" s="32" t="s">
        <v>344</v>
      </c>
      <c r="G781" s="32" t="s">
        <v>32</v>
      </c>
      <c r="H781" s="32" t="s">
        <v>375</v>
      </c>
      <c r="I781" s="33">
        <v>-5.4357920999999996</v>
      </c>
      <c r="J781" s="33">
        <v>-5.5372807000000002</v>
      </c>
      <c r="K781" s="33">
        <v>-2.4364878999999999</v>
      </c>
      <c r="L781" s="33">
        <v>-5.3067165000000003</v>
      </c>
      <c r="M781" s="33">
        <v>-6.3126163000000002</v>
      </c>
      <c r="N781" s="33">
        <v>-11.351070399999999</v>
      </c>
      <c r="O781" s="33">
        <v>-17.103127799999999</v>
      </c>
      <c r="P781" s="33">
        <v>-23.760045999999999</v>
      </c>
      <c r="Q781" s="33">
        <v>-22.1209232</v>
      </c>
      <c r="R781" s="33">
        <v>-8.1494126999999992</v>
      </c>
      <c r="S781" s="33">
        <v>-0.65284509999999996</v>
      </c>
      <c r="T781" s="33">
        <v>0.5998793</v>
      </c>
      <c r="U781" s="33">
        <v>-0.14363010000000001</v>
      </c>
      <c r="V781" s="33">
        <v>2.0311496</v>
      </c>
      <c r="W781" s="33">
        <v>0.35422239999999999</v>
      </c>
      <c r="X781" s="33">
        <v>0.61807679999999998</v>
      </c>
      <c r="Y781" s="33">
        <v>5.2540108999999999</v>
      </c>
      <c r="Z781" s="33">
        <v>6.0693317000000002</v>
      </c>
      <c r="AA781" s="33">
        <v>0.92684770000000005</v>
      </c>
      <c r="AB781" s="33">
        <v>1.8398895</v>
      </c>
      <c r="AC781" s="33">
        <v>1.1635599999999999E-2</v>
      </c>
      <c r="AD781" s="33">
        <v>-1.7312851</v>
      </c>
      <c r="AE781" s="33">
        <v>-1.3980121999999999</v>
      </c>
      <c r="AF781" s="33">
        <v>0.66655969999999998</v>
      </c>
      <c r="AG781" s="33">
        <v>-0.27376719999999999</v>
      </c>
      <c r="AH781" s="33">
        <v>-0.89086600000000005</v>
      </c>
    </row>
    <row r="782" spans="1:34" ht="14.5" x14ac:dyDescent="0.35">
      <c r="A782" s="8" t="str">
        <f t="shared" si="14"/>
        <v>LeistungsbilanzsaldoDänemark</v>
      </c>
      <c r="B782" s="8">
        <v>782</v>
      </c>
      <c r="C782" s="32" t="s">
        <v>273</v>
      </c>
      <c r="D782" s="32" t="s">
        <v>5</v>
      </c>
      <c r="E782" s="32" t="s">
        <v>62</v>
      </c>
      <c r="F782" s="32" t="s">
        <v>344</v>
      </c>
      <c r="G782" s="32" t="s">
        <v>32</v>
      </c>
      <c r="H782" s="32" t="s">
        <v>375</v>
      </c>
      <c r="I782" s="33">
        <v>1.6457013</v>
      </c>
      <c r="J782" s="33">
        <v>3.2151773000000001</v>
      </c>
      <c r="K782" s="33">
        <v>3.0158033</v>
      </c>
      <c r="L782" s="33">
        <v>3.5279593999999999</v>
      </c>
      <c r="M782" s="33">
        <v>3.1542479999999999</v>
      </c>
      <c r="N782" s="33">
        <v>4.1923494999999997</v>
      </c>
      <c r="O782" s="33">
        <v>3.3249314999999999</v>
      </c>
      <c r="P782" s="33">
        <v>1.4468797</v>
      </c>
      <c r="Q782" s="33">
        <v>2.9171178000000002</v>
      </c>
      <c r="R782" s="33">
        <v>3.4654506999999999</v>
      </c>
      <c r="S782" s="33">
        <v>6.5627765</v>
      </c>
      <c r="T782" s="33">
        <v>6.5856329999999996</v>
      </c>
      <c r="U782" s="33">
        <v>6.2815228999999997</v>
      </c>
      <c r="V782" s="33">
        <v>7.7589667999999996</v>
      </c>
      <c r="W782" s="33">
        <v>8.9243451</v>
      </c>
      <c r="X782" s="33">
        <v>8.2449720000000006</v>
      </c>
      <c r="Y782" s="33">
        <v>7.7721017999999997</v>
      </c>
      <c r="Z782" s="33">
        <v>8.0087644000000004</v>
      </c>
      <c r="AA782" s="33">
        <v>7.2817563999999999</v>
      </c>
      <c r="AB782" s="33">
        <v>8.4686207000000007</v>
      </c>
      <c r="AC782" s="33">
        <v>8.0976361000000008</v>
      </c>
      <c r="AD782" s="33">
        <v>9.1272807</v>
      </c>
      <c r="AE782" s="33">
        <v>13.3665114</v>
      </c>
      <c r="AF782" s="33">
        <v>10.2862057</v>
      </c>
      <c r="AG782" s="33">
        <v>9.9810345999999992</v>
      </c>
      <c r="AH782" s="33">
        <v>9.8157744000000005</v>
      </c>
    </row>
    <row r="783" spans="1:34" ht="14.5" x14ac:dyDescent="0.35">
      <c r="A783" s="8" t="str">
        <f t="shared" si="14"/>
        <v>LeistungsbilanzsaldoDeutschland</v>
      </c>
      <c r="B783" s="8">
        <v>783</v>
      </c>
      <c r="C783" s="32" t="s">
        <v>273</v>
      </c>
      <c r="D783" s="32" t="s">
        <v>2</v>
      </c>
      <c r="E783" s="32" t="s">
        <v>62</v>
      </c>
      <c r="F783" s="32" t="s">
        <v>344</v>
      </c>
      <c r="G783" s="32" t="s">
        <v>32</v>
      </c>
      <c r="H783" s="32" t="s">
        <v>375</v>
      </c>
      <c r="I783" s="33">
        <v>-1.7600956000000001</v>
      </c>
      <c r="J783" s="33">
        <v>-0.3338489</v>
      </c>
      <c r="K783" s="33">
        <v>1.9201862999999999</v>
      </c>
      <c r="L783" s="33">
        <v>1.427764</v>
      </c>
      <c r="M783" s="33">
        <v>4.5480261000000004</v>
      </c>
      <c r="N783" s="33">
        <v>4.7055249999999997</v>
      </c>
      <c r="O783" s="33">
        <v>5.8685663000000003</v>
      </c>
      <c r="P783" s="33">
        <v>6.9506911000000002</v>
      </c>
      <c r="Q783" s="33">
        <v>5.6527219999999998</v>
      </c>
      <c r="R783" s="33">
        <v>5.9569127000000002</v>
      </c>
      <c r="S783" s="33">
        <v>5.8698721000000003</v>
      </c>
      <c r="T783" s="33">
        <v>6.2580377</v>
      </c>
      <c r="U783" s="33">
        <v>7.2125187999999998</v>
      </c>
      <c r="V783" s="33">
        <v>6.5730342999999998</v>
      </c>
      <c r="W783" s="33">
        <v>7.3858641</v>
      </c>
      <c r="X783" s="33">
        <v>8.6542770000000004</v>
      </c>
      <c r="Y783" s="33">
        <v>8.6805923000000007</v>
      </c>
      <c r="Z783" s="33">
        <v>8.0403470000000006</v>
      </c>
      <c r="AA783" s="33">
        <v>8.0901216999999992</v>
      </c>
      <c r="AB783" s="33">
        <v>8.3775989000000006</v>
      </c>
      <c r="AC783" s="33">
        <v>7.2120291999999999</v>
      </c>
      <c r="AD783" s="33">
        <v>7.7855119000000004</v>
      </c>
      <c r="AE783" s="33">
        <v>4.4151248000000001</v>
      </c>
      <c r="AF783" s="33">
        <v>6.0304903000000003</v>
      </c>
      <c r="AG783" s="33">
        <v>6.4769712999999998</v>
      </c>
      <c r="AH783" s="33">
        <v>6.4605437999999999</v>
      </c>
    </row>
    <row r="784" spans="1:34" ht="14.5" x14ac:dyDescent="0.35">
      <c r="A784" s="8" t="str">
        <f t="shared" si="14"/>
        <v>LeistungsbilanzsaldoEstland</v>
      </c>
      <c r="B784" s="8">
        <v>784</v>
      </c>
      <c r="C784" s="32" t="s">
        <v>273</v>
      </c>
      <c r="D784" s="32" t="s">
        <v>18</v>
      </c>
      <c r="E784" s="32" t="s">
        <v>62</v>
      </c>
      <c r="F784" s="32" t="s">
        <v>344</v>
      </c>
      <c r="G784" s="32" t="s">
        <v>32</v>
      </c>
      <c r="H784" s="32" t="s">
        <v>375</v>
      </c>
      <c r="I784" s="33">
        <v>-5.4089350999999999</v>
      </c>
      <c r="J784" s="33">
        <v>-7.0959643999999997</v>
      </c>
      <c r="K784" s="33">
        <v>-11.0675762</v>
      </c>
      <c r="L784" s="33">
        <v>-12.870021299999999</v>
      </c>
      <c r="M784" s="33">
        <v>-11.9248762</v>
      </c>
      <c r="N784" s="33">
        <v>-8.6806538</v>
      </c>
      <c r="O784" s="33">
        <v>-14.9398663</v>
      </c>
      <c r="P784" s="33">
        <v>-14.8667821</v>
      </c>
      <c r="Q784" s="33">
        <v>-8.6680395000000008</v>
      </c>
      <c r="R784" s="33">
        <v>2.5453833000000001</v>
      </c>
      <c r="S784" s="33">
        <v>1.7823636</v>
      </c>
      <c r="T784" s="33">
        <v>1.3137049999999999</v>
      </c>
      <c r="U784" s="33">
        <v>-1.9007985999999999</v>
      </c>
      <c r="V784" s="33">
        <v>0.29173840000000001</v>
      </c>
      <c r="W784" s="33">
        <v>0.71657199999999999</v>
      </c>
      <c r="X784" s="33">
        <v>1.7706055000000001</v>
      </c>
      <c r="Y784" s="33">
        <v>1.2309688999999999</v>
      </c>
      <c r="Z784" s="33">
        <v>2.2648269000000001</v>
      </c>
      <c r="AA784" s="33">
        <v>0.87844520000000004</v>
      </c>
      <c r="AB784" s="33">
        <v>2.3829899999999999</v>
      </c>
      <c r="AC784" s="33">
        <v>-1.9643470000000001</v>
      </c>
      <c r="AD784" s="33">
        <v>-2.6604985999999999</v>
      </c>
      <c r="AE784" s="33">
        <v>-3.2899264000000001</v>
      </c>
      <c r="AF784" s="33">
        <v>0.60742419999999997</v>
      </c>
      <c r="AG784" s="33">
        <v>1.0788226999999999</v>
      </c>
      <c r="AH784" s="33">
        <v>0.54887220000000003</v>
      </c>
    </row>
    <row r="785" spans="1:34" ht="14.5" x14ac:dyDescent="0.35">
      <c r="A785" s="8" t="str">
        <f t="shared" si="14"/>
        <v>LeistungsbilanzsaldoEU27</v>
      </c>
      <c r="B785" s="8">
        <v>785</v>
      </c>
      <c r="C785" s="32" t="s">
        <v>273</v>
      </c>
      <c r="D785" s="32" t="s">
        <v>368</v>
      </c>
      <c r="E785" s="32" t="s">
        <v>62</v>
      </c>
      <c r="F785" s="32" t="s">
        <v>344</v>
      </c>
      <c r="G785" s="32" t="s">
        <v>32</v>
      </c>
      <c r="H785" s="32" t="s">
        <v>375</v>
      </c>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3">
        <v>0.86028979999999999</v>
      </c>
      <c r="AF785" s="33">
        <v>2.4508651000000001</v>
      </c>
      <c r="AG785" s="33">
        <v>2.5157791999999999</v>
      </c>
      <c r="AH785" s="33">
        <v>2.5494306</v>
      </c>
    </row>
    <row r="786" spans="1:34" ht="14.5" x14ac:dyDescent="0.35">
      <c r="A786" s="8" t="str">
        <f t="shared" si="14"/>
        <v>LeistungsbilanzsaldoFinnland</v>
      </c>
      <c r="B786" s="8">
        <v>786</v>
      </c>
      <c r="C786" s="32" t="s">
        <v>273</v>
      </c>
      <c r="D786" s="32" t="s">
        <v>14</v>
      </c>
      <c r="E786" s="32" t="s">
        <v>62</v>
      </c>
      <c r="F786" s="32" t="s">
        <v>344</v>
      </c>
      <c r="G786" s="32" t="s">
        <v>32</v>
      </c>
      <c r="H786" s="32" t="s">
        <v>375</v>
      </c>
      <c r="I786" s="33">
        <v>7.4771698000000004</v>
      </c>
      <c r="J786" s="33">
        <v>8.1802969999999995</v>
      </c>
      <c r="K786" s="33">
        <v>8.2640788000000001</v>
      </c>
      <c r="L786" s="33">
        <v>4.8824044999999998</v>
      </c>
      <c r="M786" s="33">
        <v>5.9354488999999999</v>
      </c>
      <c r="N786" s="33">
        <v>3.2498011</v>
      </c>
      <c r="O786" s="33">
        <v>3.9474369</v>
      </c>
      <c r="P786" s="33">
        <v>4.0786435000000001</v>
      </c>
      <c r="Q786" s="33">
        <v>2.7215402000000002</v>
      </c>
      <c r="R786" s="33">
        <v>2.0236923</v>
      </c>
      <c r="S786" s="33">
        <v>1.4775995</v>
      </c>
      <c r="T786" s="33">
        <v>-1.4611259000000001</v>
      </c>
      <c r="U786" s="33">
        <v>-2.0677786</v>
      </c>
      <c r="V786" s="33">
        <v>-1.9660241000000001</v>
      </c>
      <c r="W786" s="33">
        <v>-1.4316302000000001</v>
      </c>
      <c r="X786" s="33">
        <v>-0.8221965</v>
      </c>
      <c r="Y786" s="33">
        <v>-1.9966164</v>
      </c>
      <c r="Z786" s="33">
        <v>-0.80512240000000002</v>
      </c>
      <c r="AA786" s="33">
        <v>-1.8486948999999999</v>
      </c>
      <c r="AB786" s="33">
        <v>-0.30643130000000002</v>
      </c>
      <c r="AC786" s="33">
        <v>0.53478859999999995</v>
      </c>
      <c r="AD786" s="33">
        <v>0.42124479999999997</v>
      </c>
      <c r="AE786" s="33">
        <v>-2.5174487000000001</v>
      </c>
      <c r="AF786" s="33">
        <v>-0.46372170000000001</v>
      </c>
      <c r="AG786" s="33">
        <v>-0.24158080000000001</v>
      </c>
      <c r="AH786" s="33">
        <v>0.66066539999999996</v>
      </c>
    </row>
    <row r="787" spans="1:34" ht="14.5" x14ac:dyDescent="0.35">
      <c r="A787" s="8" t="str">
        <f t="shared" si="14"/>
        <v>LeistungsbilanzsaldoFrankreich</v>
      </c>
      <c r="B787" s="8">
        <v>787</v>
      </c>
      <c r="C787" s="32" t="s">
        <v>273</v>
      </c>
      <c r="D787" s="32" t="s">
        <v>0</v>
      </c>
      <c r="E787" s="32" t="s">
        <v>62</v>
      </c>
      <c r="F787" s="32" t="s">
        <v>344</v>
      </c>
      <c r="G787" s="32" t="s">
        <v>32</v>
      </c>
      <c r="H787" s="32" t="s">
        <v>375</v>
      </c>
      <c r="I787" s="33">
        <v>1.367456</v>
      </c>
      <c r="J787" s="33">
        <v>1.8366922000000001</v>
      </c>
      <c r="K787" s="33">
        <v>1.558921</v>
      </c>
      <c r="L787" s="33">
        <v>1.2547634000000001</v>
      </c>
      <c r="M787" s="33">
        <v>0.88555349999999999</v>
      </c>
      <c r="N787" s="33">
        <v>0.1538022</v>
      </c>
      <c r="O787" s="33">
        <v>4.22043E-2</v>
      </c>
      <c r="P787" s="33">
        <v>-0.48878110000000002</v>
      </c>
      <c r="Q787" s="33">
        <v>-0.67702949999999995</v>
      </c>
      <c r="R787" s="33">
        <v>-0.38658930000000002</v>
      </c>
      <c r="S787" s="33">
        <v>-0.80800329999999998</v>
      </c>
      <c r="T787" s="33">
        <v>-1.1805463</v>
      </c>
      <c r="U787" s="33">
        <v>-1.1591800999999999</v>
      </c>
      <c r="V787" s="33">
        <v>-0.98073440000000001</v>
      </c>
      <c r="W787" s="33">
        <v>-1.2302740000000001</v>
      </c>
      <c r="X787" s="33">
        <v>-0.49548950000000003</v>
      </c>
      <c r="Y787" s="33">
        <v>-0.60475469999999998</v>
      </c>
      <c r="Z787" s="33">
        <v>-0.70915470000000003</v>
      </c>
      <c r="AA787" s="33">
        <v>-0.68315320000000002</v>
      </c>
      <c r="AB787" s="33">
        <v>-0.70227910000000004</v>
      </c>
      <c r="AC787" s="33">
        <v>-3.3683201</v>
      </c>
      <c r="AD787" s="33">
        <v>-1.4789870000000001</v>
      </c>
      <c r="AE787" s="33">
        <v>-3.9936842000000001</v>
      </c>
      <c r="AF787" s="33">
        <v>-2.3705976999999998</v>
      </c>
      <c r="AG787" s="33">
        <v>-2.4113552</v>
      </c>
      <c r="AH787" s="33">
        <v>-2.3755915000000001</v>
      </c>
    </row>
    <row r="788" spans="1:34" ht="14.5" x14ac:dyDescent="0.35">
      <c r="A788" s="8" t="str">
        <f t="shared" si="14"/>
        <v>LeistungsbilanzsaldoGriechenland</v>
      </c>
      <c r="B788" s="8">
        <v>788</v>
      </c>
      <c r="C788" s="32" t="s">
        <v>273</v>
      </c>
      <c r="D788" s="32" t="s">
        <v>6</v>
      </c>
      <c r="E788" s="32" t="s">
        <v>62</v>
      </c>
      <c r="F788" s="32" t="s">
        <v>344</v>
      </c>
      <c r="G788" s="32" t="s">
        <v>32</v>
      </c>
      <c r="H788" s="32" t="s">
        <v>375</v>
      </c>
      <c r="I788" s="33">
        <v>-9.0194232000000003</v>
      </c>
      <c r="J788" s="33">
        <v>-9.2666167999999995</v>
      </c>
      <c r="K788" s="33">
        <v>-8.8084565000000001</v>
      </c>
      <c r="L788" s="33">
        <v>-10.962740500000001</v>
      </c>
      <c r="M788" s="33">
        <v>-8.6872770999999993</v>
      </c>
      <c r="N788" s="33">
        <v>-9.5047282000000006</v>
      </c>
      <c r="O788" s="33">
        <v>-12.300053699999999</v>
      </c>
      <c r="P788" s="33">
        <v>-15.5834134</v>
      </c>
      <c r="Q788" s="33">
        <v>-15.8491914</v>
      </c>
      <c r="R788" s="33">
        <v>-12.5118878</v>
      </c>
      <c r="S788" s="33">
        <v>-10.395226299999999</v>
      </c>
      <c r="T788" s="33">
        <v>-9.3238286000000006</v>
      </c>
      <c r="U788" s="33">
        <v>-4.0993808999999999</v>
      </c>
      <c r="V788" s="33">
        <v>-1.6436280000000001</v>
      </c>
      <c r="W788" s="33">
        <v>-1.3490263</v>
      </c>
      <c r="X788" s="33">
        <v>-1.4486344</v>
      </c>
      <c r="Y788" s="33">
        <v>-2.2506539000000001</v>
      </c>
      <c r="Z788" s="33">
        <v>-2.1115765</v>
      </c>
      <c r="AA788" s="33">
        <v>-3.5087777999999998</v>
      </c>
      <c r="AB788" s="33">
        <v>-2.3168747000000001</v>
      </c>
      <c r="AC788" s="33">
        <v>-7.9517990000000003</v>
      </c>
      <c r="AD788" s="33">
        <v>-8.5954095000000006</v>
      </c>
      <c r="AE788" s="33">
        <v>-10.593189799999999</v>
      </c>
      <c r="AF788" s="33">
        <v>-7.0018086000000004</v>
      </c>
      <c r="AG788" s="33">
        <v>-6.0932551000000004</v>
      </c>
      <c r="AH788" s="33">
        <v>-5.5940640000000004</v>
      </c>
    </row>
    <row r="789" spans="1:34" ht="14.5" x14ac:dyDescent="0.35">
      <c r="A789" s="8" t="str">
        <f t="shared" si="14"/>
        <v>LeistungsbilanzsaldoIrland</v>
      </c>
      <c r="B789" s="8">
        <v>789</v>
      </c>
      <c r="C789" s="32" t="s">
        <v>273</v>
      </c>
      <c r="D789" s="32" t="s">
        <v>4</v>
      </c>
      <c r="E789" s="32" t="s">
        <v>62</v>
      </c>
      <c r="F789" s="32" t="s">
        <v>344</v>
      </c>
      <c r="G789" s="32" t="s">
        <v>32</v>
      </c>
      <c r="H789" s="32" t="s">
        <v>375</v>
      </c>
      <c r="I789" s="33">
        <v>0.61364879999999999</v>
      </c>
      <c r="J789" s="33">
        <v>0.17914769999999999</v>
      </c>
      <c r="K789" s="33">
        <v>0.24698239999999999</v>
      </c>
      <c r="L789" s="33">
        <v>0.49213319999999999</v>
      </c>
      <c r="M789" s="33">
        <v>-9.8163100000000003E-2</v>
      </c>
      <c r="N789" s="33">
        <v>-3.5379627</v>
      </c>
      <c r="O789" s="33">
        <v>-5.3532074999999999</v>
      </c>
      <c r="P789" s="33">
        <v>-6.5095087999999999</v>
      </c>
      <c r="Q789" s="33">
        <v>-6.2546314000000001</v>
      </c>
      <c r="R789" s="33">
        <v>-4.6693920999999996</v>
      </c>
      <c r="S789" s="33">
        <v>-0.98217710000000003</v>
      </c>
      <c r="T789" s="33">
        <v>-1.4645376999999999</v>
      </c>
      <c r="U789" s="33">
        <v>-3.2184903999999999</v>
      </c>
      <c r="V789" s="33">
        <v>1.6841394000000001</v>
      </c>
      <c r="W789" s="33">
        <v>1.1845866</v>
      </c>
      <c r="X789" s="33">
        <v>4.4699030999999998</v>
      </c>
      <c r="Y789" s="33">
        <v>-4.1487280000000002</v>
      </c>
      <c r="Z789" s="33">
        <v>0.54956930000000004</v>
      </c>
      <c r="AA789" s="33">
        <v>4.9360347999999998</v>
      </c>
      <c r="AB789" s="33">
        <v>-19.818632099999999</v>
      </c>
      <c r="AC789" s="33">
        <v>-6.7983541000000001</v>
      </c>
      <c r="AD789" s="33">
        <v>13.9745632</v>
      </c>
      <c r="AE789" s="33">
        <v>10.786390300000001</v>
      </c>
      <c r="AF789" s="33">
        <v>9.9321844000000006</v>
      </c>
      <c r="AG789" s="33">
        <v>10.6430358</v>
      </c>
      <c r="AH789" s="33">
        <v>11.3867729</v>
      </c>
    </row>
    <row r="790" spans="1:34" ht="14.5" x14ac:dyDescent="0.35">
      <c r="A790" s="8" t="str">
        <f t="shared" si="14"/>
        <v>LeistungsbilanzsaldoItalien</v>
      </c>
      <c r="B790" s="8">
        <v>790</v>
      </c>
      <c r="C790" s="32" t="s">
        <v>273</v>
      </c>
      <c r="D790" s="32" t="s">
        <v>3</v>
      </c>
      <c r="E790" s="32" t="s">
        <v>62</v>
      </c>
      <c r="F790" s="32" t="s">
        <v>344</v>
      </c>
      <c r="G790" s="32" t="s">
        <v>32</v>
      </c>
      <c r="H790" s="32" t="s">
        <v>375</v>
      </c>
      <c r="I790" s="33">
        <v>-0.27323120000000001</v>
      </c>
      <c r="J790" s="33">
        <v>0.15413260000000001</v>
      </c>
      <c r="K790" s="33">
        <v>-0.49818590000000001</v>
      </c>
      <c r="L790" s="33">
        <v>-0.78694010000000003</v>
      </c>
      <c r="M790" s="33">
        <v>-0.48207040000000001</v>
      </c>
      <c r="N790" s="33">
        <v>-0.88322769999999995</v>
      </c>
      <c r="O790" s="33">
        <v>-1.4756743000000001</v>
      </c>
      <c r="P790" s="33">
        <v>-1.3672378000000001</v>
      </c>
      <c r="Q790" s="33">
        <v>-2.7957206000000001</v>
      </c>
      <c r="R790" s="33">
        <v>-1.8866881</v>
      </c>
      <c r="S790" s="33">
        <v>-3.2978762000000001</v>
      </c>
      <c r="T790" s="33">
        <v>-2.8287634000000001</v>
      </c>
      <c r="U790" s="33">
        <v>-0.23489270000000001</v>
      </c>
      <c r="V790" s="33">
        <v>1.1044107999999999</v>
      </c>
      <c r="W790" s="33">
        <v>1.8950961</v>
      </c>
      <c r="X790" s="33">
        <v>1.4189041</v>
      </c>
      <c r="Y790" s="33">
        <v>2.5918646999999999</v>
      </c>
      <c r="Z790" s="33">
        <v>2.5516459999999999</v>
      </c>
      <c r="AA790" s="33">
        <v>2.6041903999999998</v>
      </c>
      <c r="AB790" s="33">
        <v>3.2561182999999998</v>
      </c>
      <c r="AC790" s="33">
        <v>3.8809268000000001</v>
      </c>
      <c r="AD790" s="33">
        <v>2.4631675999999998</v>
      </c>
      <c r="AE790" s="33">
        <v>-1.5177301000000001</v>
      </c>
      <c r="AF790" s="33">
        <v>0.79047599999999996</v>
      </c>
      <c r="AG790" s="33">
        <v>0.88577499999999998</v>
      </c>
      <c r="AH790" s="33">
        <v>0.98410319999999996</v>
      </c>
    </row>
    <row r="791" spans="1:34" ht="14.5" x14ac:dyDescent="0.35">
      <c r="A791" s="8" t="str">
        <f t="shared" si="14"/>
        <v>LeistungsbilanzsaldoKroatien</v>
      </c>
      <c r="B791" s="8">
        <v>791</v>
      </c>
      <c r="C791" s="32" t="s">
        <v>273</v>
      </c>
      <c r="D791" s="32" t="s">
        <v>27</v>
      </c>
      <c r="E791" s="32" t="s">
        <v>62</v>
      </c>
      <c r="F791" s="32" t="s">
        <v>344</v>
      </c>
      <c r="G791" s="32" t="s">
        <v>32</v>
      </c>
      <c r="H791" s="32" t="s">
        <v>375</v>
      </c>
      <c r="I791" s="33">
        <v>-1.0005476</v>
      </c>
      <c r="J791" s="33">
        <v>-1.9708779999999999</v>
      </c>
      <c r="K791" s="33">
        <v>-6.0137369999999999</v>
      </c>
      <c r="L791" s="33">
        <v>-8.9001943000000008</v>
      </c>
      <c r="M791" s="33">
        <v>-5.7553194000000003</v>
      </c>
      <c r="N791" s="33">
        <v>-6.9898154999999997</v>
      </c>
      <c r="O791" s="33">
        <v>-7.7055078000000004</v>
      </c>
      <c r="P791" s="33">
        <v>-7.7594126000000001</v>
      </c>
      <c r="Q791" s="33">
        <v>-10.6061426</v>
      </c>
      <c r="R791" s="33">
        <v>-6.5028623000000003</v>
      </c>
      <c r="S791" s="33">
        <v>-2.1663351</v>
      </c>
      <c r="T791" s="33">
        <v>-1.6269363999999999</v>
      </c>
      <c r="U791" s="33">
        <v>-1.9072503000000001</v>
      </c>
      <c r="V791" s="33">
        <v>-1.3366669</v>
      </c>
      <c r="W791" s="33">
        <v>6.8549200000000005E-2</v>
      </c>
      <c r="X791" s="33">
        <v>2.9407112999999998</v>
      </c>
      <c r="Y791" s="33">
        <v>1.9627810000000001</v>
      </c>
      <c r="Z791" s="33">
        <v>3.0082154000000001</v>
      </c>
      <c r="AA791" s="33">
        <v>1.3583569</v>
      </c>
      <c r="AB791" s="33">
        <v>2.3218920999999999</v>
      </c>
      <c r="AC791" s="33">
        <v>-1.1397633</v>
      </c>
      <c r="AD791" s="33">
        <v>0.78943249999999998</v>
      </c>
      <c r="AE791" s="33">
        <v>-2.8547598000000001</v>
      </c>
      <c r="AF791" s="33">
        <v>2.3867058999999999</v>
      </c>
      <c r="AG791" s="33">
        <v>2.5476871999999999</v>
      </c>
      <c r="AH791" s="33">
        <v>3.0561642</v>
      </c>
    </row>
    <row r="792" spans="1:34" ht="14.5" x14ac:dyDescent="0.35">
      <c r="A792" s="8" t="str">
        <f t="shared" si="14"/>
        <v>LeistungsbilanzsaldoLettland</v>
      </c>
      <c r="B792" s="8">
        <v>792</v>
      </c>
      <c r="C792" s="32" t="s">
        <v>273</v>
      </c>
      <c r="D792" s="32" t="s">
        <v>19</v>
      </c>
      <c r="E792" s="32" t="s">
        <v>62</v>
      </c>
      <c r="F792" s="32" t="s">
        <v>344</v>
      </c>
      <c r="G792" s="32" t="s">
        <v>32</v>
      </c>
      <c r="H792" s="32" t="s">
        <v>375</v>
      </c>
      <c r="I792" s="33">
        <v>-5.6392306999999997</v>
      </c>
      <c r="J792" s="33">
        <v>-8.3370700000000006</v>
      </c>
      <c r="K792" s="33">
        <v>-7.2151323999999999</v>
      </c>
      <c r="L792" s="33">
        <v>-8.5122009999999992</v>
      </c>
      <c r="M792" s="33">
        <v>-12.1754897</v>
      </c>
      <c r="N792" s="33">
        <v>-11.664085399999999</v>
      </c>
      <c r="O792" s="33">
        <v>-20.643221700000002</v>
      </c>
      <c r="P792" s="33">
        <v>-20.508160700000001</v>
      </c>
      <c r="Q792" s="33">
        <v>-12.116034300000001</v>
      </c>
      <c r="R792" s="33">
        <v>7.7824695999999998</v>
      </c>
      <c r="S792" s="33">
        <v>1.7805747000000001</v>
      </c>
      <c r="T792" s="33">
        <v>-3.3173715000000001</v>
      </c>
      <c r="U792" s="33">
        <v>-3.6259518000000002</v>
      </c>
      <c r="V792" s="33">
        <v>-2.5098674999999999</v>
      </c>
      <c r="W792" s="33">
        <v>-1.5955439</v>
      </c>
      <c r="X792" s="33">
        <v>-0.5631583</v>
      </c>
      <c r="Y792" s="33">
        <v>1.6158797</v>
      </c>
      <c r="Z792" s="33">
        <v>1.2686204999999999</v>
      </c>
      <c r="AA792" s="33">
        <v>-0.13178490000000001</v>
      </c>
      <c r="AB792" s="33">
        <v>-0.57920629999999995</v>
      </c>
      <c r="AC792" s="33">
        <v>2.620771</v>
      </c>
      <c r="AD792" s="33">
        <v>-4.2390565000000002</v>
      </c>
      <c r="AE792" s="33">
        <v>-4.7898962000000003</v>
      </c>
      <c r="AF792" s="33">
        <v>-4.2290307</v>
      </c>
      <c r="AG792" s="33">
        <v>-3.2150373000000001</v>
      </c>
      <c r="AH792" s="33">
        <v>-2.7955047</v>
      </c>
    </row>
    <row r="793" spans="1:34" ht="14.5" x14ac:dyDescent="0.35">
      <c r="A793" s="8" t="str">
        <f t="shared" si="14"/>
        <v>LeistungsbilanzsaldoLitauen</v>
      </c>
      <c r="B793" s="8">
        <v>793</v>
      </c>
      <c r="C793" s="32" t="s">
        <v>273</v>
      </c>
      <c r="D793" s="32" t="s">
        <v>20</v>
      </c>
      <c r="E793" s="32" t="s">
        <v>62</v>
      </c>
      <c r="F793" s="32" t="s">
        <v>344</v>
      </c>
      <c r="G793" s="32" t="s">
        <v>32</v>
      </c>
      <c r="H793" s="32" t="s">
        <v>375</v>
      </c>
      <c r="I793" s="33">
        <v>-5.8567422000000002</v>
      </c>
      <c r="J793" s="33">
        <v>-4.7497321000000001</v>
      </c>
      <c r="K793" s="33">
        <v>-5.2074145999999999</v>
      </c>
      <c r="L793" s="33">
        <v>-6.7860060000000004</v>
      </c>
      <c r="M793" s="33">
        <v>-7.8152897000000001</v>
      </c>
      <c r="N793" s="33">
        <v>-7.3782930999999996</v>
      </c>
      <c r="O793" s="33">
        <v>-10.7197394</v>
      </c>
      <c r="P793" s="33">
        <v>-15.397663400000001</v>
      </c>
      <c r="Q793" s="33">
        <v>-13.281784099999999</v>
      </c>
      <c r="R793" s="33">
        <v>1.97126</v>
      </c>
      <c r="S793" s="33">
        <v>0.170651</v>
      </c>
      <c r="T793" s="33">
        <v>-3.7162362</v>
      </c>
      <c r="U793" s="33">
        <v>-1.5976577000000001</v>
      </c>
      <c r="V793" s="33">
        <v>1.6770768</v>
      </c>
      <c r="W793" s="33">
        <v>3.4625332000000002</v>
      </c>
      <c r="X793" s="33">
        <v>-2.4665222999999998</v>
      </c>
      <c r="Y793" s="33">
        <v>-1.0612277999999999</v>
      </c>
      <c r="Z793" s="33">
        <v>0.54056289999999996</v>
      </c>
      <c r="AA793" s="33">
        <v>0.28632170000000001</v>
      </c>
      <c r="AB793" s="33">
        <v>3.5391743</v>
      </c>
      <c r="AC793" s="33">
        <v>7.2843375000000004</v>
      </c>
      <c r="AD793" s="33">
        <v>1.1350591999999999</v>
      </c>
      <c r="AE793" s="33">
        <v>-5.4701208000000001</v>
      </c>
      <c r="AF793" s="33">
        <v>0.28417209999999998</v>
      </c>
      <c r="AG793" s="33">
        <v>0.1052415</v>
      </c>
      <c r="AH793" s="33">
        <v>-7.6748700000000003E-2</v>
      </c>
    </row>
    <row r="794" spans="1:34" ht="14.5" x14ac:dyDescent="0.35">
      <c r="A794" s="8" t="str">
        <f t="shared" si="14"/>
        <v>LeistungsbilanzsaldoLuxemburg</v>
      </c>
      <c r="B794" s="8">
        <v>794</v>
      </c>
      <c r="C794" s="32" t="s">
        <v>273</v>
      </c>
      <c r="D794" s="32" t="s">
        <v>10</v>
      </c>
      <c r="E794" s="32" t="s">
        <v>62</v>
      </c>
      <c r="F794" s="32" t="s">
        <v>344</v>
      </c>
      <c r="G794" s="32" t="s">
        <v>32</v>
      </c>
      <c r="H794" s="32" t="s">
        <v>375</v>
      </c>
      <c r="I794" s="33">
        <v>10.712593699999999</v>
      </c>
      <c r="J794" s="33">
        <v>10.0574165</v>
      </c>
      <c r="K794" s="33">
        <v>7.4131115000000003</v>
      </c>
      <c r="L794" s="33">
        <v>3.2797898999999999</v>
      </c>
      <c r="M794" s="33">
        <v>9.3318797999999994</v>
      </c>
      <c r="N794" s="33">
        <v>10.0980846</v>
      </c>
      <c r="O794" s="33">
        <v>5.4639275999999999</v>
      </c>
      <c r="P794" s="33">
        <v>11.8498269</v>
      </c>
      <c r="Q794" s="33">
        <v>7.242769</v>
      </c>
      <c r="R794" s="33">
        <v>1.9003481</v>
      </c>
      <c r="S794" s="33">
        <v>-0.50539210000000001</v>
      </c>
      <c r="T794" s="33">
        <v>-1.0148121999999999</v>
      </c>
      <c r="U794" s="33">
        <v>6.7144906000000004</v>
      </c>
      <c r="V794" s="33">
        <v>4.4838025999999997</v>
      </c>
      <c r="W794" s="33">
        <v>5.3072600000000003</v>
      </c>
      <c r="X794" s="33">
        <v>-0.97779369999999999</v>
      </c>
      <c r="Y794" s="33">
        <v>1.8278513999999999</v>
      </c>
      <c r="Z794" s="33">
        <v>2.9665398000000001</v>
      </c>
      <c r="AA794" s="33">
        <v>3.8623672999999998</v>
      </c>
      <c r="AB794" s="33">
        <v>-0.60065800000000003</v>
      </c>
      <c r="AC794" s="33">
        <v>3.9696691</v>
      </c>
      <c r="AD794" s="33">
        <v>1.1427448</v>
      </c>
      <c r="AE794" s="33">
        <v>0.31562380000000001</v>
      </c>
      <c r="AF794" s="33">
        <v>-1.2096131000000001</v>
      </c>
      <c r="AG794" s="33">
        <v>-1.9569509</v>
      </c>
      <c r="AH794" s="33">
        <v>-2.9749444</v>
      </c>
    </row>
    <row r="795" spans="1:34" ht="14.5" x14ac:dyDescent="0.35">
      <c r="A795" s="8" t="str">
        <f t="shared" si="14"/>
        <v>LeistungsbilanzsaldoMalta</v>
      </c>
      <c r="B795" s="8">
        <v>795</v>
      </c>
      <c r="C795" s="32" t="s">
        <v>273</v>
      </c>
      <c r="D795" s="32" t="s">
        <v>16</v>
      </c>
      <c r="E795" s="32" t="s">
        <v>62</v>
      </c>
      <c r="F795" s="32" t="s">
        <v>344</v>
      </c>
      <c r="G795" s="32" t="s">
        <v>32</v>
      </c>
      <c r="H795" s="32" t="s">
        <v>375</v>
      </c>
      <c r="I795" s="33">
        <v>-11.973922</v>
      </c>
      <c r="J795" s="33">
        <v>-3.6225662999999999</v>
      </c>
      <c r="K795" s="33">
        <v>2.3198370000000001</v>
      </c>
      <c r="L795" s="33">
        <v>-2.8517013000000002</v>
      </c>
      <c r="M795" s="33">
        <v>-4.4611942999999998</v>
      </c>
      <c r="N795" s="33">
        <v>-8.0341135000000001</v>
      </c>
      <c r="O795" s="33">
        <v>-9.0764390000000006</v>
      </c>
      <c r="P795" s="33">
        <v>-2.9601332</v>
      </c>
      <c r="Q795" s="33">
        <v>-2.3058255999999999</v>
      </c>
      <c r="R795" s="33">
        <v>-8.3407351999999992</v>
      </c>
      <c r="S795" s="33">
        <v>-6.0653188</v>
      </c>
      <c r="T795" s="33">
        <v>-1.9943390000000001</v>
      </c>
      <c r="U795" s="33">
        <v>-0.39106740000000001</v>
      </c>
      <c r="V795" s="33">
        <v>0.14098069999999999</v>
      </c>
      <c r="W795" s="33">
        <v>5.6621452999999997</v>
      </c>
      <c r="X795" s="33">
        <v>2.6985237999999998</v>
      </c>
      <c r="Y795" s="33">
        <v>3.7401550000000001</v>
      </c>
      <c r="Z795" s="33">
        <v>10.8746025</v>
      </c>
      <c r="AA795" s="33">
        <v>10.6746731</v>
      </c>
      <c r="AB795" s="33">
        <v>7.8597273999999997</v>
      </c>
      <c r="AC795" s="33">
        <v>2.4972759999999998</v>
      </c>
      <c r="AD795" s="33">
        <v>5.7069358000000001</v>
      </c>
      <c r="AE795" s="33">
        <v>0.58225229999999994</v>
      </c>
      <c r="AF795" s="33">
        <v>4.1703074000000004</v>
      </c>
      <c r="AG795" s="33">
        <v>5.6585513000000001</v>
      </c>
      <c r="AH795" s="33">
        <v>5.9034594</v>
      </c>
    </row>
    <row r="796" spans="1:34" ht="14.5" x14ac:dyDescent="0.35">
      <c r="A796" s="8" t="str">
        <f t="shared" si="14"/>
        <v>LeistungsbilanzsaldoNiederlande</v>
      </c>
      <c r="B796" s="8">
        <v>796</v>
      </c>
      <c r="C796" s="32" t="s">
        <v>273</v>
      </c>
      <c r="D796" s="32" t="s">
        <v>1</v>
      </c>
      <c r="E796" s="32" t="s">
        <v>62</v>
      </c>
      <c r="F796" s="32" t="s">
        <v>344</v>
      </c>
      <c r="G796" s="32" t="s">
        <v>32</v>
      </c>
      <c r="H796" s="32" t="s">
        <v>375</v>
      </c>
      <c r="I796" s="33">
        <v>3.939762</v>
      </c>
      <c r="J796" s="33">
        <v>2.2125794999999999</v>
      </c>
      <c r="K796" s="33">
        <v>2.3438699999999999</v>
      </c>
      <c r="L796" s="33">
        <v>3.706051</v>
      </c>
      <c r="M796" s="33">
        <v>4.5283645999999997</v>
      </c>
      <c r="N796" s="33">
        <v>4.8552960000000001</v>
      </c>
      <c r="O796" s="33">
        <v>5.9497456</v>
      </c>
      <c r="P796" s="33">
        <v>4.2728168000000002</v>
      </c>
      <c r="Q796" s="33">
        <v>2.2413542999999998</v>
      </c>
      <c r="R796" s="33">
        <v>2.8075898000000001</v>
      </c>
      <c r="S796" s="33">
        <v>5.8575971999999998</v>
      </c>
      <c r="T796" s="33">
        <v>6.9011114999999998</v>
      </c>
      <c r="U796" s="33">
        <v>7.4192223999999998</v>
      </c>
      <c r="V796" s="33">
        <v>8.0019623000000006</v>
      </c>
      <c r="W796" s="33">
        <v>8.7540949000000001</v>
      </c>
      <c r="X796" s="33">
        <v>5.2035628999999997</v>
      </c>
      <c r="Y796" s="33">
        <v>7.1138455</v>
      </c>
      <c r="Z796" s="33">
        <v>8.9181544000000006</v>
      </c>
      <c r="AA796" s="33">
        <v>9.3195364000000005</v>
      </c>
      <c r="AB796" s="33">
        <v>6.9193350999999996</v>
      </c>
      <c r="AC796" s="33">
        <v>5.1419281000000003</v>
      </c>
      <c r="AD796" s="33">
        <v>12.113895599999999</v>
      </c>
      <c r="AE796" s="33">
        <v>9.2709919000000003</v>
      </c>
      <c r="AF796" s="33">
        <v>9.2060712999999996</v>
      </c>
      <c r="AG796" s="33">
        <v>9.1898935000000002</v>
      </c>
      <c r="AH796" s="33">
        <v>9.1290581</v>
      </c>
    </row>
    <row r="797" spans="1:34" ht="14.5" x14ac:dyDescent="0.35">
      <c r="A797" s="8" t="str">
        <f t="shared" si="14"/>
        <v>LeistungsbilanzsaldoÖsterreich</v>
      </c>
      <c r="B797" s="8">
        <v>797</v>
      </c>
      <c r="C797" s="32" t="s">
        <v>273</v>
      </c>
      <c r="D797" s="32" t="s">
        <v>56</v>
      </c>
      <c r="E797" s="32" t="s">
        <v>62</v>
      </c>
      <c r="F797" s="32" t="s">
        <v>344</v>
      </c>
      <c r="G797" s="32" t="s">
        <v>32</v>
      </c>
      <c r="H797" s="32" t="s">
        <v>375</v>
      </c>
      <c r="I797" s="33">
        <v>-0.68935170000000001</v>
      </c>
      <c r="J797" s="33">
        <v>-0.84271589999999996</v>
      </c>
      <c r="K797" s="33">
        <v>2.0761221000000001</v>
      </c>
      <c r="L797" s="33">
        <v>1.5277592</v>
      </c>
      <c r="M797" s="33">
        <v>1.8796090999999999</v>
      </c>
      <c r="N797" s="33">
        <v>2.0275506999999999</v>
      </c>
      <c r="O797" s="33">
        <v>2.8023954</v>
      </c>
      <c r="P797" s="33">
        <v>3.3366672999999998</v>
      </c>
      <c r="Q797" s="33">
        <v>4.2225691999999997</v>
      </c>
      <c r="R797" s="33">
        <v>2.3547443000000001</v>
      </c>
      <c r="S797" s="33">
        <v>3.3309942000000001</v>
      </c>
      <c r="T797" s="33">
        <v>2.1586846999999998</v>
      </c>
      <c r="U797" s="33">
        <v>1.9126132</v>
      </c>
      <c r="V797" s="33">
        <v>1.8791319</v>
      </c>
      <c r="W797" s="33">
        <v>2.4670860000000001</v>
      </c>
      <c r="X797" s="33">
        <v>1.8522713</v>
      </c>
      <c r="Y797" s="33">
        <v>2.8594721999999999</v>
      </c>
      <c r="Z797" s="33">
        <v>1.4996134000000001</v>
      </c>
      <c r="AA797" s="33">
        <v>1.0444511999999999</v>
      </c>
      <c r="AB797" s="33">
        <v>2.4827319000000001</v>
      </c>
      <c r="AC797" s="33">
        <v>3.5688662999999998</v>
      </c>
      <c r="AD797" s="33">
        <v>1.8164480999999999</v>
      </c>
      <c r="AE797" s="33">
        <v>-0.15357180000000001</v>
      </c>
      <c r="AF797" s="33">
        <v>0.78652789999999995</v>
      </c>
      <c r="AG797" s="33">
        <v>0.86114480000000004</v>
      </c>
      <c r="AH797" s="33">
        <v>1.1960527000000001</v>
      </c>
    </row>
    <row r="798" spans="1:34" ht="14.5" x14ac:dyDescent="0.35">
      <c r="A798" s="8" t="str">
        <f t="shared" ref="A798:A861" si="15">C798&amp;D798</f>
        <v>LeistungsbilanzsaldoPolen</v>
      </c>
      <c r="B798" s="8">
        <v>798</v>
      </c>
      <c r="C798" s="32" t="s">
        <v>273</v>
      </c>
      <c r="D798" s="32" t="s">
        <v>21</v>
      </c>
      <c r="E798" s="32" t="s">
        <v>62</v>
      </c>
      <c r="F798" s="32" t="s">
        <v>344</v>
      </c>
      <c r="G798" s="32" t="s">
        <v>32</v>
      </c>
      <c r="H798" s="32" t="s">
        <v>375</v>
      </c>
      <c r="I798" s="33">
        <v>-5.6486253</v>
      </c>
      <c r="J798" s="33">
        <v>-2.6995143000000001</v>
      </c>
      <c r="K798" s="33">
        <v>-2.3673563999999998</v>
      </c>
      <c r="L798" s="33">
        <v>-1.9133519999999999</v>
      </c>
      <c r="M798" s="33">
        <v>-6.0730411000000002</v>
      </c>
      <c r="N798" s="33">
        <v>-3.1233784</v>
      </c>
      <c r="O798" s="33">
        <v>-4.1269609999999997</v>
      </c>
      <c r="P798" s="33">
        <v>-6.8370065999999996</v>
      </c>
      <c r="Q798" s="33">
        <v>-6.8081031999999997</v>
      </c>
      <c r="R798" s="33">
        <v>-3.7512436</v>
      </c>
      <c r="S798" s="33">
        <v>-5.6423455999999996</v>
      </c>
      <c r="T798" s="33">
        <v>-5.2142033000000003</v>
      </c>
      <c r="U798" s="33">
        <v>-4.1673822999999999</v>
      </c>
      <c r="V798" s="33">
        <v>-1.8124979000000001</v>
      </c>
      <c r="W798" s="33">
        <v>-2.7909172999999998</v>
      </c>
      <c r="X798" s="33">
        <v>-1.3354676999999999</v>
      </c>
      <c r="Y798" s="33">
        <v>-1.1288551</v>
      </c>
      <c r="Z798" s="33">
        <v>-1.1642661999999999</v>
      </c>
      <c r="AA798" s="33">
        <v>-1.9852753999999999</v>
      </c>
      <c r="AB798" s="33">
        <v>-0.26641999999999999</v>
      </c>
      <c r="AC798" s="33">
        <v>2.3052421000000001</v>
      </c>
      <c r="AD798" s="33">
        <v>-1.3321542</v>
      </c>
      <c r="AE798" s="33">
        <v>-2.6012103999999998</v>
      </c>
      <c r="AF798" s="33">
        <v>1.2107209999999999</v>
      </c>
      <c r="AG798" s="33">
        <v>1.0267074</v>
      </c>
      <c r="AH798" s="33">
        <v>1.1050496000000001</v>
      </c>
    </row>
    <row r="799" spans="1:34" ht="14.5" x14ac:dyDescent="0.35">
      <c r="A799" s="8" t="str">
        <f t="shared" si="15"/>
        <v>LeistungsbilanzsaldoPortugal</v>
      </c>
      <c r="B799" s="8">
        <v>799</v>
      </c>
      <c r="C799" s="32" t="s">
        <v>273</v>
      </c>
      <c r="D799" s="32" t="s">
        <v>7</v>
      </c>
      <c r="E799" s="32" t="s">
        <v>62</v>
      </c>
      <c r="F799" s="32" t="s">
        <v>344</v>
      </c>
      <c r="G799" s="32" t="s">
        <v>32</v>
      </c>
      <c r="H799" s="32" t="s">
        <v>375</v>
      </c>
      <c r="I799" s="33">
        <v>-10.8133236</v>
      </c>
      <c r="J799" s="33">
        <v>-10.094663199999999</v>
      </c>
      <c r="K799" s="33">
        <v>-8.5813360000000003</v>
      </c>
      <c r="L799" s="33">
        <v>-6.6455618999999997</v>
      </c>
      <c r="M799" s="33">
        <v>-8.2056237000000003</v>
      </c>
      <c r="N799" s="33">
        <v>-9.7863108000000008</v>
      </c>
      <c r="O799" s="33">
        <v>-10.0439028</v>
      </c>
      <c r="P799" s="33">
        <v>-9.7100010999999995</v>
      </c>
      <c r="Q799" s="33">
        <v>-12.1716871</v>
      </c>
      <c r="R799" s="33">
        <v>-9.7661370999999999</v>
      </c>
      <c r="S799" s="33">
        <v>-10.3388004</v>
      </c>
      <c r="T799" s="33">
        <v>-5.0625688999999996</v>
      </c>
      <c r="U799" s="33">
        <v>-1.7690543000000001</v>
      </c>
      <c r="V799" s="33">
        <v>1.0336128</v>
      </c>
      <c r="W799" s="33">
        <v>-0.1413896</v>
      </c>
      <c r="X799" s="33">
        <v>-1.0461099999999999E-2</v>
      </c>
      <c r="Y799" s="33">
        <v>0.64268389999999997</v>
      </c>
      <c r="Z799" s="33">
        <v>1.0013003</v>
      </c>
      <c r="AA799" s="33">
        <v>0.25202730000000001</v>
      </c>
      <c r="AB799" s="33">
        <v>0.13220779999999999</v>
      </c>
      <c r="AC799" s="33">
        <v>-1.1826768000000001</v>
      </c>
      <c r="AD799" s="33">
        <v>-0.99011260000000001</v>
      </c>
      <c r="AE799" s="33">
        <v>-1.3230375999999999</v>
      </c>
      <c r="AF799" s="33">
        <v>1.6066465000000001</v>
      </c>
      <c r="AG799" s="33">
        <v>1.1096462</v>
      </c>
      <c r="AH799" s="33">
        <v>0.80404850000000005</v>
      </c>
    </row>
    <row r="800" spans="1:34" ht="14.5" x14ac:dyDescent="0.35">
      <c r="A800" s="8" t="str">
        <f t="shared" si="15"/>
        <v>LeistungsbilanzsaldoRumänien</v>
      </c>
      <c r="B800" s="8">
        <v>800</v>
      </c>
      <c r="C800" s="32" t="s">
        <v>273</v>
      </c>
      <c r="D800" s="32" t="s">
        <v>100</v>
      </c>
      <c r="E800" s="32" t="s">
        <v>62</v>
      </c>
      <c r="F800" s="32" t="s">
        <v>344</v>
      </c>
      <c r="G800" s="32" t="s">
        <v>32</v>
      </c>
      <c r="H800" s="32" t="s">
        <v>375</v>
      </c>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3">
        <v>-9.3363712000000003</v>
      </c>
      <c r="AF800" s="33">
        <v>-7.3252943999999998</v>
      </c>
      <c r="AG800" s="33">
        <v>-7.1467839</v>
      </c>
      <c r="AH800" s="33">
        <v>-7.3234551999999997</v>
      </c>
    </row>
    <row r="801" spans="1:34" ht="14.5" x14ac:dyDescent="0.35">
      <c r="A801" s="8" t="str">
        <f t="shared" si="15"/>
        <v>LeistungsbilanzsaldoSchweden</v>
      </c>
      <c r="B801" s="8">
        <v>801</v>
      </c>
      <c r="C801" s="32" t="s">
        <v>273</v>
      </c>
      <c r="D801" s="32" t="s">
        <v>13</v>
      </c>
      <c r="E801" s="32" t="s">
        <v>62</v>
      </c>
      <c r="F801" s="32" t="s">
        <v>344</v>
      </c>
      <c r="G801" s="32" t="s">
        <v>32</v>
      </c>
      <c r="H801" s="32" t="s">
        <v>375</v>
      </c>
      <c r="I801" s="33">
        <v>3.7699463</v>
      </c>
      <c r="J801" s="33">
        <v>3.9866902999999998</v>
      </c>
      <c r="K801" s="33">
        <v>4.2967883999999996</v>
      </c>
      <c r="L801" s="33">
        <v>5.7038687000000001</v>
      </c>
      <c r="M801" s="33">
        <v>5.8332397</v>
      </c>
      <c r="N801" s="33">
        <v>6.0993113000000001</v>
      </c>
      <c r="O801" s="33">
        <v>7.7192385999999997</v>
      </c>
      <c r="P801" s="33">
        <v>7.4929569000000003</v>
      </c>
      <c r="Q801" s="33">
        <v>7.2593679</v>
      </c>
      <c r="R801" s="33">
        <v>6.1243870999999999</v>
      </c>
      <c r="S801" s="33">
        <v>6.0934115999999996</v>
      </c>
      <c r="T801" s="33">
        <v>5.1795042999999996</v>
      </c>
      <c r="U801" s="33">
        <v>5.3879339000000002</v>
      </c>
      <c r="V801" s="33">
        <v>4.8141993000000003</v>
      </c>
      <c r="W801" s="33">
        <v>4.0599039000000001</v>
      </c>
      <c r="X801" s="33">
        <v>3.1146798000000002</v>
      </c>
      <c r="Y801" s="33">
        <v>2.4263476000000002</v>
      </c>
      <c r="Z801" s="33">
        <v>2.8286775999999998</v>
      </c>
      <c r="AA801" s="33">
        <v>2.6375296000000001</v>
      </c>
      <c r="AB801" s="33">
        <v>5.2548123000000002</v>
      </c>
      <c r="AC801" s="33">
        <v>5.9868953999999999</v>
      </c>
      <c r="AD801" s="33">
        <v>6.8181362999999999</v>
      </c>
      <c r="AE801" s="33">
        <v>4.9435146999999997</v>
      </c>
      <c r="AF801" s="33">
        <v>5.2579928999999996</v>
      </c>
      <c r="AG801" s="33">
        <v>4.7669844000000001</v>
      </c>
      <c r="AH801" s="33">
        <v>4.9309577999999998</v>
      </c>
    </row>
    <row r="802" spans="1:34" ht="14.5" x14ac:dyDescent="0.35">
      <c r="A802" s="8" t="str">
        <f t="shared" si="15"/>
        <v>LeistungsbilanzsaldoSlowakei</v>
      </c>
      <c r="B802" s="8">
        <v>802</v>
      </c>
      <c r="C802" s="32" t="s">
        <v>273</v>
      </c>
      <c r="D802" s="32" t="s">
        <v>23</v>
      </c>
      <c r="E802" s="32" t="s">
        <v>62</v>
      </c>
      <c r="F802" s="32" t="s">
        <v>344</v>
      </c>
      <c r="G802" s="32" t="s">
        <v>32</v>
      </c>
      <c r="H802" s="32" t="s">
        <v>375</v>
      </c>
      <c r="I802" s="33">
        <v>-2.2195711999999999</v>
      </c>
      <c r="J802" s="33">
        <v>-6.4250718999999998</v>
      </c>
      <c r="K802" s="33">
        <v>-6.5097845000000003</v>
      </c>
      <c r="L802" s="33">
        <v>-4.7687894000000002</v>
      </c>
      <c r="M802" s="33">
        <v>-5.3327099000000002</v>
      </c>
      <c r="N802" s="33">
        <v>-6.8180747000000004</v>
      </c>
      <c r="O802" s="33">
        <v>-6.1623524999999999</v>
      </c>
      <c r="P802" s="33">
        <v>-3.8185593</v>
      </c>
      <c r="Q802" s="33">
        <v>-5.3166086000000004</v>
      </c>
      <c r="R802" s="33">
        <v>-1.9192605</v>
      </c>
      <c r="S802" s="33">
        <v>-3.3444799999999999</v>
      </c>
      <c r="T802" s="33">
        <v>-3.6779671999999999</v>
      </c>
      <c r="U802" s="33">
        <v>2.5469909999999998</v>
      </c>
      <c r="V802" s="33">
        <v>3.0570073</v>
      </c>
      <c r="W802" s="33">
        <v>2.4909854999999999</v>
      </c>
      <c r="X802" s="33">
        <v>-0.66324249999999996</v>
      </c>
      <c r="Y802" s="33">
        <v>-2.0557015999999999</v>
      </c>
      <c r="Z802" s="33">
        <v>-0.95598340000000004</v>
      </c>
      <c r="AA802" s="33">
        <v>-0.68319569999999996</v>
      </c>
      <c r="AB802" s="33">
        <v>-3.1511792000000001</v>
      </c>
      <c r="AC802" s="33">
        <v>-5.0886000000000001E-2</v>
      </c>
      <c r="AD802" s="33">
        <v>-3.9371320000000001</v>
      </c>
      <c r="AE802" s="33">
        <v>-7.5399665999999996</v>
      </c>
      <c r="AF802" s="33">
        <v>-2.1189809999999998</v>
      </c>
      <c r="AG802" s="33">
        <v>-2.851143</v>
      </c>
      <c r="AH802" s="33">
        <v>-3.0088672999999999</v>
      </c>
    </row>
    <row r="803" spans="1:34" ht="14.5" x14ac:dyDescent="0.35">
      <c r="A803" s="8" t="str">
        <f t="shared" si="15"/>
        <v>LeistungsbilanzsaldoSlowenien</v>
      </c>
      <c r="B803" s="8">
        <v>803</v>
      </c>
      <c r="C803" s="32" t="s">
        <v>273</v>
      </c>
      <c r="D803" s="32" t="s">
        <v>26</v>
      </c>
      <c r="E803" s="32" t="s">
        <v>62</v>
      </c>
      <c r="F803" s="32" t="s">
        <v>344</v>
      </c>
      <c r="G803" s="32" t="s">
        <v>32</v>
      </c>
      <c r="H803" s="32" t="s">
        <v>375</v>
      </c>
      <c r="I803" s="33">
        <v>-4.1162418000000001</v>
      </c>
      <c r="J803" s="33">
        <v>-1.3147055999999999</v>
      </c>
      <c r="K803" s="33">
        <v>1.4013999999999999E-3</v>
      </c>
      <c r="L803" s="33">
        <v>-1.4798183</v>
      </c>
      <c r="M803" s="33">
        <v>-3.2074486000000002</v>
      </c>
      <c r="N803" s="33">
        <v>-2.2707975</v>
      </c>
      <c r="O803" s="33">
        <v>-2.0212365000000001</v>
      </c>
      <c r="P803" s="33">
        <v>-4.3847969000000004</v>
      </c>
      <c r="Q803" s="33">
        <v>-5.5824151000000004</v>
      </c>
      <c r="R803" s="33">
        <v>-1.4141524999999999</v>
      </c>
      <c r="S803" s="33">
        <v>-1.1429189</v>
      </c>
      <c r="T803" s="33">
        <v>-1.0225705</v>
      </c>
      <c r="U803" s="33">
        <v>0.87718980000000002</v>
      </c>
      <c r="V803" s="33">
        <v>2.3153627999999999</v>
      </c>
      <c r="W803" s="33">
        <v>5.1395682000000003</v>
      </c>
      <c r="X803" s="33">
        <v>3.9015882</v>
      </c>
      <c r="Y803" s="33">
        <v>4.8372260999999996</v>
      </c>
      <c r="Z803" s="33">
        <v>6.3620896</v>
      </c>
      <c r="AA803" s="33">
        <v>6.1381736</v>
      </c>
      <c r="AB803" s="33">
        <v>6.0091831999999998</v>
      </c>
      <c r="AC803" s="33">
        <v>7.4007139999999998</v>
      </c>
      <c r="AD803" s="33">
        <v>3.4589572999999998</v>
      </c>
      <c r="AE803" s="33">
        <v>-0.79175700000000004</v>
      </c>
      <c r="AF803" s="33">
        <v>3.6882988999999999</v>
      </c>
      <c r="AG803" s="33">
        <v>1.8599208</v>
      </c>
      <c r="AH803" s="33">
        <v>1.5311657999999999</v>
      </c>
    </row>
    <row r="804" spans="1:34" ht="14.5" x14ac:dyDescent="0.35">
      <c r="A804" s="8" t="str">
        <f t="shared" si="15"/>
        <v>LeistungsbilanzsaldoSpanien</v>
      </c>
      <c r="B804" s="8">
        <v>804</v>
      </c>
      <c r="C804" s="32" t="s">
        <v>273</v>
      </c>
      <c r="D804" s="32" t="s">
        <v>8</v>
      </c>
      <c r="E804" s="32" t="s">
        <v>62</v>
      </c>
      <c r="F804" s="32" t="s">
        <v>344</v>
      </c>
      <c r="G804" s="32" t="s">
        <v>32</v>
      </c>
      <c r="H804" s="32" t="s">
        <v>375</v>
      </c>
      <c r="I804" s="33">
        <v>-4.3096329000000004</v>
      </c>
      <c r="J804" s="33">
        <v>-4.3750793999999997</v>
      </c>
      <c r="K804" s="33">
        <v>-3.7299614000000001</v>
      </c>
      <c r="L804" s="33">
        <v>-3.8832507000000001</v>
      </c>
      <c r="M804" s="33">
        <v>-5.4823098999999997</v>
      </c>
      <c r="N804" s="33">
        <v>-7.2547034000000004</v>
      </c>
      <c r="O804" s="33">
        <v>-8.8509627999999996</v>
      </c>
      <c r="P804" s="33">
        <v>-9.4320149999999998</v>
      </c>
      <c r="Q804" s="33">
        <v>-8.9032312000000005</v>
      </c>
      <c r="R804" s="33">
        <v>-4.0880070999999996</v>
      </c>
      <c r="S804" s="33">
        <v>-3.6554182000000002</v>
      </c>
      <c r="T804" s="33">
        <v>-2.7234449999999999</v>
      </c>
      <c r="U804" s="33">
        <v>8.6024299999999998E-2</v>
      </c>
      <c r="V804" s="33">
        <v>2.0386468999999998</v>
      </c>
      <c r="W804" s="33">
        <v>1.6983211</v>
      </c>
      <c r="X804" s="33">
        <v>2.0246881000000001</v>
      </c>
      <c r="Y804" s="33">
        <v>3.1738483</v>
      </c>
      <c r="Z804" s="33">
        <v>2.7706857</v>
      </c>
      <c r="AA804" s="33">
        <v>1.8781269</v>
      </c>
      <c r="AB804" s="33">
        <v>2.1066821</v>
      </c>
      <c r="AC804" s="33">
        <v>0.61813569999999995</v>
      </c>
      <c r="AD804" s="33">
        <v>0.76078509999999999</v>
      </c>
      <c r="AE804" s="33">
        <v>0.6119386</v>
      </c>
      <c r="AF804" s="33">
        <v>1.9187778</v>
      </c>
      <c r="AG804" s="33">
        <v>1.7068342000000001</v>
      </c>
      <c r="AH804" s="33">
        <v>1.5476368</v>
      </c>
    </row>
    <row r="805" spans="1:34" ht="14.5" x14ac:dyDescent="0.35">
      <c r="A805" s="8" t="str">
        <f t="shared" si="15"/>
        <v>LeistungsbilanzsaldoTschechische Republik</v>
      </c>
      <c r="B805" s="8">
        <v>805</v>
      </c>
      <c r="C805" s="32" t="s">
        <v>273</v>
      </c>
      <c r="D805" s="32" t="s">
        <v>22</v>
      </c>
      <c r="E805" s="32" t="s">
        <v>62</v>
      </c>
      <c r="F805" s="32" t="s">
        <v>344</v>
      </c>
      <c r="G805" s="32" t="s">
        <v>32</v>
      </c>
      <c r="H805" s="32" t="s">
        <v>375</v>
      </c>
      <c r="I805" s="33">
        <v>-3.7875966000000001</v>
      </c>
      <c r="J805" s="33">
        <v>-4.1625341000000002</v>
      </c>
      <c r="K805" s="33">
        <v>-4.8933065999999998</v>
      </c>
      <c r="L805" s="33">
        <v>-4.7774143000000002</v>
      </c>
      <c r="M805" s="33">
        <v>-4.2540823000000003</v>
      </c>
      <c r="N805" s="33">
        <v>-2.8046924</v>
      </c>
      <c r="O805" s="33">
        <v>-4.0013525999999997</v>
      </c>
      <c r="P805" s="33">
        <v>-4.7340961000000004</v>
      </c>
      <c r="Q805" s="33">
        <v>-4.5371592999999999</v>
      </c>
      <c r="R805" s="33">
        <v>-3.6977281</v>
      </c>
      <c r="S805" s="33">
        <v>-5.1506810999999999</v>
      </c>
      <c r="T805" s="33">
        <v>-5.1211830999999997</v>
      </c>
      <c r="U805" s="33">
        <v>-2.457891</v>
      </c>
      <c r="V805" s="33">
        <v>-1.4667577000000001</v>
      </c>
      <c r="W805" s="33">
        <v>-1.3176043</v>
      </c>
      <c r="X805" s="33">
        <v>-1.6586103999999999</v>
      </c>
      <c r="Y805" s="33">
        <v>-0.25122620000000001</v>
      </c>
      <c r="Z805" s="33">
        <v>0.80994089999999996</v>
      </c>
      <c r="AA805" s="33">
        <v>-0.59342850000000003</v>
      </c>
      <c r="AB805" s="33">
        <v>-0.93445599999999995</v>
      </c>
      <c r="AC805" s="33">
        <v>0.65500340000000001</v>
      </c>
      <c r="AD805" s="33">
        <v>-2.2881892000000001</v>
      </c>
      <c r="AE805" s="33">
        <v>-4.6796334000000002</v>
      </c>
      <c r="AF805" s="33">
        <v>-0.2512662</v>
      </c>
      <c r="AG805" s="33">
        <v>0.77651820000000005</v>
      </c>
      <c r="AH805" s="33">
        <v>0.85842200000000002</v>
      </c>
    </row>
    <row r="806" spans="1:34" ht="14.5" x14ac:dyDescent="0.35">
      <c r="A806" s="8" t="str">
        <f t="shared" si="15"/>
        <v>LeistungsbilanzsaldoUngarn</v>
      </c>
      <c r="B806" s="8">
        <v>806</v>
      </c>
      <c r="C806" s="32" t="s">
        <v>273</v>
      </c>
      <c r="D806" s="32" t="s">
        <v>24</v>
      </c>
      <c r="E806" s="32" t="s">
        <v>62</v>
      </c>
      <c r="F806" s="32" t="s">
        <v>344</v>
      </c>
      <c r="G806" s="32" t="s">
        <v>32</v>
      </c>
      <c r="H806" s="32" t="s">
        <v>375</v>
      </c>
      <c r="I806" s="33">
        <v>-8.7064506000000002</v>
      </c>
      <c r="J806" s="33">
        <v>-6.4541357000000001</v>
      </c>
      <c r="K806" s="33">
        <v>-7.1261445999999999</v>
      </c>
      <c r="L806" s="33">
        <v>-8.9762781999999994</v>
      </c>
      <c r="M806" s="33">
        <v>-10.832632</v>
      </c>
      <c r="N806" s="33">
        <v>-9.4041168000000006</v>
      </c>
      <c r="O806" s="33">
        <v>-8.3150955</v>
      </c>
      <c r="P806" s="33">
        <v>-8.2695767</v>
      </c>
      <c r="Q806" s="33">
        <v>-7.3377654999999997</v>
      </c>
      <c r="R806" s="33">
        <v>-1.3143355999999999</v>
      </c>
      <c r="S806" s="33">
        <v>-0.43886340000000001</v>
      </c>
      <c r="T806" s="33">
        <v>0.16180420000000001</v>
      </c>
      <c r="U806" s="33">
        <v>0.90483619999999998</v>
      </c>
      <c r="V806" s="33">
        <v>2.8732795000000002</v>
      </c>
      <c r="W806" s="33">
        <v>0.4934231</v>
      </c>
      <c r="X806" s="33">
        <v>1.8319751</v>
      </c>
      <c r="Y806" s="33">
        <v>4.1779102000000004</v>
      </c>
      <c r="Z806" s="33">
        <v>1.575666</v>
      </c>
      <c r="AA806" s="33">
        <v>-2.3991200000000001E-2</v>
      </c>
      <c r="AB806" s="33">
        <v>-0.96694049999999998</v>
      </c>
      <c r="AC806" s="33">
        <v>-0.98225680000000004</v>
      </c>
      <c r="AD806" s="33">
        <v>-4.0543505</v>
      </c>
      <c r="AE806" s="33">
        <v>-8.2319597000000009</v>
      </c>
      <c r="AF806" s="33">
        <v>0.8720907</v>
      </c>
      <c r="AG806" s="33">
        <v>7.6456999999999997E-2</v>
      </c>
      <c r="AH806" s="33">
        <v>-0.44847160000000003</v>
      </c>
    </row>
    <row r="807" spans="1:34" ht="14.5" x14ac:dyDescent="0.35">
      <c r="A807" s="8" t="str">
        <f t="shared" si="15"/>
        <v>LeistungsbilanzsaldoVereinigtes Königreich Großbritannien und Nordirland</v>
      </c>
      <c r="B807" s="8">
        <v>807</v>
      </c>
      <c r="C807" s="32" t="s">
        <v>273</v>
      </c>
      <c r="D807" s="32" t="s">
        <v>57</v>
      </c>
      <c r="E807" s="32" t="s">
        <v>62</v>
      </c>
      <c r="F807" s="32" t="s">
        <v>344</v>
      </c>
      <c r="G807" s="32" t="s">
        <v>32</v>
      </c>
      <c r="H807" s="32" t="s">
        <v>375</v>
      </c>
      <c r="I807" s="33">
        <v>-1.8312027</v>
      </c>
      <c r="J807" s="33">
        <v>-1.7732641</v>
      </c>
      <c r="K807" s="33">
        <v>-1.9734959000000001</v>
      </c>
      <c r="L807" s="33">
        <v>-1.8231249</v>
      </c>
      <c r="M807" s="33">
        <v>-2.3018409000000002</v>
      </c>
      <c r="N807" s="33">
        <v>-1.9979281</v>
      </c>
      <c r="O807" s="33">
        <v>-3.1202320000000001</v>
      </c>
      <c r="P807" s="33">
        <v>-3.7288372999999999</v>
      </c>
      <c r="Q807" s="33">
        <v>-3.8619477999999998</v>
      </c>
      <c r="R807" s="33">
        <v>-3.0681132999999998</v>
      </c>
      <c r="S807" s="33">
        <v>-2.7605556</v>
      </c>
      <c r="T807" s="33">
        <v>-1.6302877</v>
      </c>
      <c r="U807" s="33">
        <v>-3.1455639</v>
      </c>
      <c r="V807" s="33">
        <v>-4.6443140999999999</v>
      </c>
      <c r="W807" s="33">
        <v>-5.0217071999999998</v>
      </c>
      <c r="X807" s="33">
        <v>-4.9477915000000001</v>
      </c>
      <c r="Y807" s="33">
        <v>-5.4476073999999999</v>
      </c>
      <c r="Z807" s="33">
        <v>-3.4934756</v>
      </c>
      <c r="AA807" s="33">
        <v>-3.9270010000000002</v>
      </c>
      <c r="AB807" s="33">
        <v>-2.6879195999999999</v>
      </c>
      <c r="AC807" s="33">
        <v>-2.869094</v>
      </c>
      <c r="AD807" s="33">
        <v>-0.47305720000000001</v>
      </c>
      <c r="AE807" s="33">
        <v>-3.1241295999999998</v>
      </c>
      <c r="AF807" s="33">
        <v>-2.0838211000000002</v>
      </c>
      <c r="AG807" s="33">
        <v>-2.2905256999999999</v>
      </c>
      <c r="AH807" s="33">
        <v>-2.3509422999999998</v>
      </c>
    </row>
    <row r="808" spans="1:34" ht="14.5" x14ac:dyDescent="0.35">
      <c r="A808" s="8" t="str">
        <f t="shared" si="15"/>
        <v>LeistungsbilanzsaldoZypern</v>
      </c>
      <c r="B808" s="8">
        <v>808</v>
      </c>
      <c r="C808" s="32" t="s">
        <v>273</v>
      </c>
      <c r="D808" s="32" t="s">
        <v>30</v>
      </c>
      <c r="E808" s="32" t="s">
        <v>62</v>
      </c>
      <c r="F808" s="32" t="s">
        <v>344</v>
      </c>
      <c r="G808" s="32" t="s">
        <v>32</v>
      </c>
      <c r="H808" s="32" t="s">
        <v>375</v>
      </c>
      <c r="I808" s="33">
        <v>-5.8222855999999998</v>
      </c>
      <c r="J808" s="33">
        <v>-1.9797861000000001</v>
      </c>
      <c r="K808" s="33">
        <v>-3.5051663</v>
      </c>
      <c r="L808" s="33">
        <v>-3.372131</v>
      </c>
      <c r="M808" s="33">
        <v>-13.754975999999999</v>
      </c>
      <c r="N808" s="33">
        <v>-15.053119300000001</v>
      </c>
      <c r="O808" s="33">
        <v>-18.911601399999999</v>
      </c>
      <c r="P808" s="33">
        <v>-27.967950399999999</v>
      </c>
      <c r="Q808" s="33">
        <v>-14.7431453</v>
      </c>
      <c r="R808" s="33">
        <v>-6.6871070000000001</v>
      </c>
      <c r="S808" s="33">
        <v>-10.636792399999999</v>
      </c>
      <c r="T808" s="33">
        <v>-2.2051476999999999</v>
      </c>
      <c r="U808" s="33">
        <v>-3.7434015999999999</v>
      </c>
      <c r="V808" s="33">
        <v>-1.4960907000000001</v>
      </c>
      <c r="W808" s="33">
        <v>-3.9913514999999999</v>
      </c>
      <c r="X808" s="33">
        <v>-0.30756539999999999</v>
      </c>
      <c r="Y808" s="33">
        <v>-3.9055276999999999</v>
      </c>
      <c r="Z808" s="33">
        <v>-4.9896516999999996</v>
      </c>
      <c r="AA808" s="33">
        <v>-3.9097859000000001</v>
      </c>
      <c r="AB808" s="33">
        <v>-5.5407617</v>
      </c>
      <c r="AC808" s="33">
        <v>-9.9535599999999995</v>
      </c>
      <c r="AD808" s="33">
        <v>-6.0603835999999998</v>
      </c>
      <c r="AE808" s="33">
        <v>-7.9268460000000003</v>
      </c>
      <c r="AF808" s="33">
        <v>-9.6489717000000006</v>
      </c>
      <c r="AG808" s="33">
        <v>-8.8319601999999993</v>
      </c>
      <c r="AH808" s="33">
        <v>-7.5056020999999999</v>
      </c>
    </row>
    <row r="809" spans="1:34" ht="14.5" x14ac:dyDescent="0.35">
      <c r="A809" s="8" t="str">
        <f t="shared" si="15"/>
        <v>LohnstückkostenentwicklungBelgien</v>
      </c>
      <c r="B809" s="8">
        <v>809</v>
      </c>
      <c r="C809" s="32" t="s">
        <v>277</v>
      </c>
      <c r="D809" s="32" t="s">
        <v>9</v>
      </c>
      <c r="E809" s="32" t="s">
        <v>151</v>
      </c>
      <c r="F809" s="32" t="s">
        <v>344</v>
      </c>
      <c r="G809" s="32" t="s">
        <v>32</v>
      </c>
      <c r="H809" s="32" t="s">
        <v>375</v>
      </c>
      <c r="I809" s="33">
        <v>0.29298221843734495</v>
      </c>
      <c r="J809" s="33">
        <v>3.9429250189665765</v>
      </c>
      <c r="K809" s="33">
        <v>2.6182409533483764</v>
      </c>
      <c r="L809" s="33">
        <v>0.85582919341464958</v>
      </c>
      <c r="M809" s="33">
        <v>-0.7670346119551823</v>
      </c>
      <c r="N809" s="33">
        <v>0.90400219769499301</v>
      </c>
      <c r="O809" s="33">
        <v>2.105713193325613</v>
      </c>
      <c r="P809" s="33">
        <v>1.5235190472799474</v>
      </c>
      <c r="Q809" s="33">
        <v>5.0565295201386675</v>
      </c>
      <c r="R809" s="33">
        <v>2.9938486483001867</v>
      </c>
      <c r="S809" s="33">
        <v>-0.71695363748804652</v>
      </c>
      <c r="T809" s="33">
        <v>2.7773243318700054</v>
      </c>
      <c r="U809" s="33">
        <v>2.809485188348404</v>
      </c>
      <c r="V809" s="33">
        <v>1.6772147966323132</v>
      </c>
      <c r="W809" s="33">
        <v>-0.21501097396460978</v>
      </c>
      <c r="X809" s="33">
        <v>-0.99609943046480964</v>
      </c>
      <c r="Y809" s="33">
        <v>0.56442480000001183</v>
      </c>
      <c r="Z809" s="33">
        <v>1.8608406538611177</v>
      </c>
      <c r="AA809" s="33">
        <v>1.5375077700520166</v>
      </c>
      <c r="AB809" s="33">
        <v>1.3611951853458066</v>
      </c>
      <c r="AC809" s="33">
        <v>3.9970048180118454</v>
      </c>
      <c r="AD809" s="33">
        <v>-0.44704453667702637</v>
      </c>
      <c r="AE809" s="33">
        <v>6.3459886709146645</v>
      </c>
      <c r="AF809" s="33">
        <v>6.3672982216166361</v>
      </c>
      <c r="AG809" s="33">
        <v>2.8269632271887559</v>
      </c>
      <c r="AH809" s="33">
        <v>2.4177850846320155</v>
      </c>
    </row>
    <row r="810" spans="1:34" ht="14.5" x14ac:dyDescent="0.35">
      <c r="A810" s="8" t="str">
        <f t="shared" si="15"/>
        <v>LohnstückkostenentwicklungBulgarien</v>
      </c>
      <c r="B810" s="8">
        <v>810</v>
      </c>
      <c r="C810" s="32" t="s">
        <v>277</v>
      </c>
      <c r="D810" s="32" t="s">
        <v>25</v>
      </c>
      <c r="E810" s="32" t="s">
        <v>151</v>
      </c>
      <c r="F810" s="32" t="s">
        <v>344</v>
      </c>
      <c r="G810" s="32" t="s">
        <v>32</v>
      </c>
      <c r="H810" s="32" t="s">
        <v>375</v>
      </c>
      <c r="I810" s="33">
        <v>2.5676407524061915</v>
      </c>
      <c r="J810" s="33">
        <v>8.3838182058889146</v>
      </c>
      <c r="K810" s="33">
        <v>0.31838727027904667</v>
      </c>
      <c r="L810" s="33">
        <v>1.8833305351913197</v>
      </c>
      <c r="M810" s="33">
        <v>2.2502545486376277</v>
      </c>
      <c r="N810" s="33">
        <v>4.8681631285756595</v>
      </c>
      <c r="O810" s="33">
        <v>2.8479816311204331</v>
      </c>
      <c r="P810" s="33">
        <v>8.9809502194452904</v>
      </c>
      <c r="Q810" s="33">
        <v>12.648463591693002</v>
      </c>
      <c r="R810" s="33">
        <v>9.9047926990912174</v>
      </c>
      <c r="S810" s="33">
        <v>4.0298095848849016</v>
      </c>
      <c r="T810" s="33">
        <v>2.2780160368019295</v>
      </c>
      <c r="U810" s="33">
        <v>4.2688710863387058</v>
      </c>
      <c r="V810" s="33">
        <v>8.9239457553378969</v>
      </c>
      <c r="W810" s="33">
        <v>4.9817240275542645</v>
      </c>
      <c r="X810" s="33">
        <v>2.528796904335735</v>
      </c>
      <c r="Y810" s="33">
        <v>3.2017127999999957</v>
      </c>
      <c r="Z810" s="33">
        <v>9.4735231952468126</v>
      </c>
      <c r="AA810" s="33">
        <v>6.6815388701524654</v>
      </c>
      <c r="AB810" s="33">
        <v>3.1182605493432334</v>
      </c>
      <c r="AC810" s="33">
        <v>9.002440296171784</v>
      </c>
      <c r="AD810" s="33">
        <v>3.5768270894642313</v>
      </c>
      <c r="AE810" s="33">
        <v>9.4688910981275569</v>
      </c>
      <c r="AF810" s="33">
        <v>10.837244030867126</v>
      </c>
      <c r="AG810" s="33">
        <v>7.5927286220817791</v>
      </c>
      <c r="AH810" s="33">
        <v>5.3035751211059505</v>
      </c>
    </row>
    <row r="811" spans="1:34" ht="14.5" x14ac:dyDescent="0.35">
      <c r="A811" s="8" t="str">
        <f t="shared" si="15"/>
        <v>LohnstückkostenentwicklungDänemark</v>
      </c>
      <c r="B811" s="8">
        <v>811</v>
      </c>
      <c r="C811" s="32" t="s">
        <v>277</v>
      </c>
      <c r="D811" s="32" t="s">
        <v>5</v>
      </c>
      <c r="E811" s="32" t="s">
        <v>151</v>
      </c>
      <c r="F811" s="32" t="s">
        <v>344</v>
      </c>
      <c r="G811" s="32" t="s">
        <v>32</v>
      </c>
      <c r="H811" s="32" t="s">
        <v>375</v>
      </c>
      <c r="I811" s="33">
        <v>0.14863862510824788</v>
      </c>
      <c r="J811" s="33">
        <v>4.1681936873895182</v>
      </c>
      <c r="K811" s="33">
        <v>3.3421109354711405</v>
      </c>
      <c r="L811" s="33">
        <v>2.2034257363834797</v>
      </c>
      <c r="M811" s="33">
        <v>-6.5532794686802731E-2</v>
      </c>
      <c r="N811" s="33">
        <v>2.4305143930140076</v>
      </c>
      <c r="O811" s="33">
        <v>1.8617242084633716</v>
      </c>
      <c r="P811" s="33">
        <v>5.2004790410927342</v>
      </c>
      <c r="Q811" s="33">
        <v>5.6377418206130585</v>
      </c>
      <c r="R811" s="33">
        <v>4.7129879985965033</v>
      </c>
      <c r="S811" s="33">
        <v>-1.0112109987225182</v>
      </c>
      <c r="T811" s="33">
        <v>-9.7944505598661635E-3</v>
      </c>
      <c r="U811" s="33">
        <v>0.87938462514112814</v>
      </c>
      <c r="V811" s="33">
        <v>0.6614051833106771</v>
      </c>
      <c r="W811" s="33">
        <v>0.72217677984257023</v>
      </c>
      <c r="X811" s="33">
        <v>0.76658359852426372</v>
      </c>
      <c r="Y811" s="33">
        <v>-0.22945450000000278</v>
      </c>
      <c r="Z811" s="33">
        <v>0.349483305170466</v>
      </c>
      <c r="AA811" s="33">
        <v>1.1179598910786126</v>
      </c>
      <c r="AB811" s="33">
        <v>1.8747136027118501</v>
      </c>
      <c r="AC811" s="33">
        <v>4.1560321466167949</v>
      </c>
      <c r="AD811" s="33">
        <v>-1.2209131201666281</v>
      </c>
      <c r="AE811" s="33">
        <v>4.2040829232502261</v>
      </c>
      <c r="AF811" s="33">
        <v>3.2080774187724046</v>
      </c>
      <c r="AG811" s="33">
        <v>3.8759831722643128</v>
      </c>
      <c r="AH811" s="33">
        <v>3.0109284635264402</v>
      </c>
    </row>
    <row r="812" spans="1:34" ht="14.5" x14ac:dyDescent="0.35">
      <c r="A812" s="8" t="str">
        <f t="shared" si="15"/>
        <v>LohnstückkostenentwicklungDeutschland</v>
      </c>
      <c r="B812" s="8">
        <v>812</v>
      </c>
      <c r="C812" s="32" t="s">
        <v>277</v>
      </c>
      <c r="D812" s="32" t="s">
        <v>2</v>
      </c>
      <c r="E812" s="32" t="s">
        <v>151</v>
      </c>
      <c r="F812" s="32" t="s">
        <v>344</v>
      </c>
      <c r="G812" s="32" t="s">
        <v>32</v>
      </c>
      <c r="H812" s="32" t="s">
        <v>375</v>
      </c>
      <c r="I812" s="33">
        <v>0.89082427390214036</v>
      </c>
      <c r="J812" s="33">
        <v>-1.1650652454022747E-3</v>
      </c>
      <c r="K812" s="33">
        <v>0.94237121890456876</v>
      </c>
      <c r="L812" s="33">
        <v>1.3592672694992416</v>
      </c>
      <c r="M812" s="33">
        <v>-0.53179559211672256</v>
      </c>
      <c r="N812" s="33">
        <v>-0.50237261416010881</v>
      </c>
      <c r="O812" s="33">
        <v>-1.9397362402583553</v>
      </c>
      <c r="P812" s="33">
        <v>-0.22698014967066626</v>
      </c>
      <c r="Q812" s="33">
        <v>2.7185186068660983</v>
      </c>
      <c r="R812" s="33">
        <v>6.5809478325432593</v>
      </c>
      <c r="S812" s="33">
        <v>-1.1909546025442523</v>
      </c>
      <c r="T812" s="33">
        <v>0.29066325164836826</v>
      </c>
      <c r="U812" s="33">
        <v>3.3860355547720786</v>
      </c>
      <c r="V812" s="33">
        <v>2.2790923837764865</v>
      </c>
      <c r="W812" s="33">
        <v>1.5398800261621375</v>
      </c>
      <c r="X812" s="33">
        <v>2.2264213292255022</v>
      </c>
      <c r="Y812" s="33">
        <v>1.3155218000000133</v>
      </c>
      <c r="Z812" s="33">
        <v>1.2910032705373737</v>
      </c>
      <c r="AA812" s="33">
        <v>3.3264467858258797</v>
      </c>
      <c r="AB812" s="33">
        <v>3.2626771431095705</v>
      </c>
      <c r="AC812" s="33">
        <v>3.5268166533611378</v>
      </c>
      <c r="AD812" s="33">
        <v>9.6964914571955774E-2</v>
      </c>
      <c r="AE812" s="33">
        <v>3.4116215642746113</v>
      </c>
      <c r="AF812" s="33">
        <v>6.4956905890108771</v>
      </c>
      <c r="AG812" s="33">
        <v>4.6987218769065038</v>
      </c>
      <c r="AH812" s="33">
        <v>2.4029887047678073</v>
      </c>
    </row>
    <row r="813" spans="1:34" ht="14.5" x14ac:dyDescent="0.35">
      <c r="A813" s="8" t="str">
        <f t="shared" si="15"/>
        <v>LohnstückkostenentwicklungEstland</v>
      </c>
      <c r="B813" s="8">
        <v>813</v>
      </c>
      <c r="C813" s="32" t="s">
        <v>277</v>
      </c>
      <c r="D813" s="32" t="s">
        <v>18</v>
      </c>
      <c r="E813" s="32" t="s">
        <v>151</v>
      </c>
      <c r="F813" s="32" t="s">
        <v>344</v>
      </c>
      <c r="G813" s="32" t="s">
        <v>32</v>
      </c>
      <c r="H813" s="32" t="s">
        <v>375</v>
      </c>
      <c r="I813" s="33">
        <v>2.4862141586710322</v>
      </c>
      <c r="J813" s="33">
        <v>4.4159808891923689</v>
      </c>
      <c r="K813" s="33">
        <v>3.1634977013246726</v>
      </c>
      <c r="L813" s="33">
        <v>5.5675995864416024</v>
      </c>
      <c r="M813" s="33">
        <v>4.7495868768124154</v>
      </c>
      <c r="N813" s="33">
        <v>3.2667906533277318</v>
      </c>
      <c r="O813" s="33">
        <v>9.6388222151621932</v>
      </c>
      <c r="P813" s="33">
        <v>17.019470668231662</v>
      </c>
      <c r="Q813" s="33">
        <v>15.964569312983173</v>
      </c>
      <c r="R813" s="33">
        <v>1.2604200319735526</v>
      </c>
      <c r="S813" s="33">
        <v>-4.7721164620071619</v>
      </c>
      <c r="T813" s="33">
        <v>1.4272836947764205</v>
      </c>
      <c r="U813" s="33">
        <v>4.2837715870005297</v>
      </c>
      <c r="V813" s="33">
        <v>5.4948660477017057</v>
      </c>
      <c r="W813" s="33">
        <v>4.2181204678419846</v>
      </c>
      <c r="X813" s="33">
        <v>4.6303619462521084</v>
      </c>
      <c r="Y813" s="33">
        <v>3.2726379000000065</v>
      </c>
      <c r="Z813" s="33">
        <v>3.9445683608319939</v>
      </c>
      <c r="AA813" s="33">
        <v>6.3726069241044883</v>
      </c>
      <c r="AB813" s="33">
        <v>4.9540266934267976</v>
      </c>
      <c r="AC813" s="33">
        <v>2.6214358614168276</v>
      </c>
      <c r="AD813" s="33">
        <v>2.087537218337701</v>
      </c>
      <c r="AE813" s="33">
        <v>13.615653606723811</v>
      </c>
      <c r="AF813" s="33">
        <v>13.741908570069583</v>
      </c>
      <c r="AG813" s="33">
        <v>3.1890436538122913</v>
      </c>
      <c r="AH813" s="33">
        <v>1.5076945112295022</v>
      </c>
    </row>
    <row r="814" spans="1:34" ht="14.5" x14ac:dyDescent="0.35">
      <c r="A814" s="8" t="str">
        <f t="shared" si="15"/>
        <v>LohnstückkostenentwicklungEU27</v>
      </c>
      <c r="B814" s="8">
        <v>814</v>
      </c>
      <c r="C814" s="32" t="s">
        <v>277</v>
      </c>
      <c r="D814" s="32" t="s">
        <v>368</v>
      </c>
      <c r="E814" s="32" t="s">
        <v>151</v>
      </c>
      <c r="F814" s="32" t="s">
        <v>344</v>
      </c>
      <c r="G814" s="32" t="s">
        <v>32</v>
      </c>
      <c r="H814" s="32" t="s">
        <v>375</v>
      </c>
      <c r="I814" s="33">
        <v>1.6569762552606733</v>
      </c>
      <c r="J814" s="33">
        <v>2.2966777408264676</v>
      </c>
      <c r="K814" s="33">
        <v>1.6514188840335322</v>
      </c>
      <c r="L814" s="33">
        <v>2.2399195071371594</v>
      </c>
      <c r="M814" s="33">
        <v>0.27823677782348</v>
      </c>
      <c r="N814" s="33">
        <v>1.447847655804253</v>
      </c>
      <c r="O814" s="33">
        <v>0.75236637976045984</v>
      </c>
      <c r="P814" s="33">
        <v>1.6345327769121525</v>
      </c>
      <c r="Q814" s="33">
        <v>4.1366709193348896</v>
      </c>
      <c r="R814" s="33">
        <v>4.1540896493697375</v>
      </c>
      <c r="S814" s="33">
        <v>-0.39199280941269876</v>
      </c>
      <c r="T814" s="33">
        <v>0.37822675354148316</v>
      </c>
      <c r="U814" s="33">
        <v>2.039720141821519</v>
      </c>
      <c r="V814" s="33">
        <v>1.1459020119965118</v>
      </c>
      <c r="W814" s="33">
        <v>0.58941241153446811</v>
      </c>
      <c r="X814" s="33">
        <v>0.12083663870595274</v>
      </c>
      <c r="Y814" s="33">
        <v>0.85531640000000664</v>
      </c>
      <c r="Z814" s="33">
        <v>0.92230527175263433</v>
      </c>
      <c r="AA814" s="33">
        <v>2.0921063260612272</v>
      </c>
      <c r="AB814" s="33">
        <v>2.0143554598524531</v>
      </c>
      <c r="AC814" s="33">
        <v>4.7064964320308036</v>
      </c>
      <c r="AD814" s="33">
        <v>-0.12874294612574033</v>
      </c>
      <c r="AE814" s="33">
        <v>3.5728587561872871</v>
      </c>
      <c r="AF814" s="33">
        <v>6.3700490452245759</v>
      </c>
      <c r="AG814" s="33">
        <v>3.9702734179184205</v>
      </c>
      <c r="AH814" s="33">
        <v>2.4376407480401667</v>
      </c>
    </row>
    <row r="815" spans="1:34" ht="14.5" x14ac:dyDescent="0.35">
      <c r="A815" s="8" t="str">
        <f t="shared" si="15"/>
        <v>LohnstückkostenentwicklungFinnland</v>
      </c>
      <c r="B815" s="8">
        <v>815</v>
      </c>
      <c r="C815" s="32" t="s">
        <v>277</v>
      </c>
      <c r="D815" s="32" t="s">
        <v>14</v>
      </c>
      <c r="E815" s="32" t="s">
        <v>151</v>
      </c>
      <c r="F815" s="32" t="s">
        <v>344</v>
      </c>
      <c r="G815" s="32" t="s">
        <v>32</v>
      </c>
      <c r="H815" s="32" t="s">
        <v>375</v>
      </c>
      <c r="I815" s="33">
        <v>0.13968211910284367</v>
      </c>
      <c r="J815" s="33">
        <v>2.5850850878332352</v>
      </c>
      <c r="K815" s="33">
        <v>1.1859545520878356</v>
      </c>
      <c r="L815" s="33">
        <v>0.34005334396705678</v>
      </c>
      <c r="M815" s="33">
        <v>4.4988634472062472E-2</v>
      </c>
      <c r="N815" s="33">
        <v>2.1211248329748855</v>
      </c>
      <c r="O815" s="33">
        <v>1.1560395472334051</v>
      </c>
      <c r="P815" s="33">
        <v>0.17195695497980523</v>
      </c>
      <c r="Q815" s="33">
        <v>5.7350136480887528</v>
      </c>
      <c r="R815" s="33">
        <v>8.2636676977130463</v>
      </c>
      <c r="S815" s="33">
        <v>-1.6960751751589243</v>
      </c>
      <c r="T815" s="33">
        <v>2.4572880328496183</v>
      </c>
      <c r="U815" s="33">
        <v>5.085323322682413</v>
      </c>
      <c r="V815" s="33">
        <v>1.5535851390348796</v>
      </c>
      <c r="W815" s="33">
        <v>0.87127264744559341</v>
      </c>
      <c r="X815" s="33">
        <v>0.80806098514297275</v>
      </c>
      <c r="Y815" s="33">
        <v>-1.4068584999999985</v>
      </c>
      <c r="Z815" s="33">
        <v>-3.1502391066421183</v>
      </c>
      <c r="AA815" s="33">
        <v>2.6472453092147674</v>
      </c>
      <c r="AB815" s="33">
        <v>1.9070529476126126</v>
      </c>
      <c r="AC815" s="33">
        <v>0.9024675502033972</v>
      </c>
      <c r="AD815" s="33">
        <v>3.2420490075988795</v>
      </c>
      <c r="AE815" s="33">
        <v>4.2224208613186107</v>
      </c>
      <c r="AF815" s="33">
        <v>5.2670668436966679</v>
      </c>
      <c r="AG815" s="33">
        <v>1.964338938141367</v>
      </c>
      <c r="AH815" s="33">
        <v>2.8049357119759293</v>
      </c>
    </row>
    <row r="816" spans="1:34" ht="14.5" x14ac:dyDescent="0.35">
      <c r="A816" s="8" t="str">
        <f t="shared" si="15"/>
        <v>LohnstückkostenentwicklungFrankreich</v>
      </c>
      <c r="B816" s="8">
        <v>816</v>
      </c>
      <c r="C816" s="32" t="s">
        <v>277</v>
      </c>
      <c r="D816" s="32" t="s">
        <v>0</v>
      </c>
      <c r="E816" s="32" t="s">
        <v>151</v>
      </c>
      <c r="F816" s="32" t="s">
        <v>344</v>
      </c>
      <c r="G816" s="32" t="s">
        <v>32</v>
      </c>
      <c r="H816" s="32" t="s">
        <v>375</v>
      </c>
      <c r="I816" s="33">
        <v>1.1820384490462743</v>
      </c>
      <c r="J816" s="33">
        <v>2.2061385995811804</v>
      </c>
      <c r="K816" s="33">
        <v>2.8651314591944015</v>
      </c>
      <c r="L816" s="33">
        <v>2.0809180637278359</v>
      </c>
      <c r="M816" s="33">
        <v>0.72901342461253194</v>
      </c>
      <c r="N816" s="33">
        <v>2.0665798033867162</v>
      </c>
      <c r="O816" s="33">
        <v>1.8100999502435116</v>
      </c>
      <c r="P816" s="33">
        <v>1.5194733958491042</v>
      </c>
      <c r="Q816" s="33">
        <v>2.8584863463290162</v>
      </c>
      <c r="R816" s="33">
        <v>3.4224121191315646</v>
      </c>
      <c r="S816" s="33">
        <v>0.98854364979811749</v>
      </c>
      <c r="T816" s="33">
        <v>0.88139287339279804</v>
      </c>
      <c r="U816" s="33">
        <v>2.2065964926757999</v>
      </c>
      <c r="V816" s="33">
        <v>1.4069935121406445</v>
      </c>
      <c r="W816" s="33">
        <v>0.74417263078876772</v>
      </c>
      <c r="X816" s="33">
        <v>0.17123501306974731</v>
      </c>
      <c r="Y816" s="33">
        <v>0.73250570000000437</v>
      </c>
      <c r="Z816" s="33">
        <v>0.80571469394112682</v>
      </c>
      <c r="AA816" s="33">
        <v>0.81164047837754083</v>
      </c>
      <c r="AB816" s="33">
        <v>-0.67242528229846243</v>
      </c>
      <c r="AC816" s="33">
        <v>4.3600959769203342</v>
      </c>
      <c r="AD816" s="33">
        <v>1.2947233289209805</v>
      </c>
      <c r="AE816" s="33">
        <v>5.0858093221270622</v>
      </c>
      <c r="AF816" s="33">
        <v>5.4671746456518804</v>
      </c>
      <c r="AG816" s="33">
        <v>2.3473462196690349</v>
      </c>
      <c r="AH816" s="33">
        <v>1.6317359361514718</v>
      </c>
    </row>
    <row r="817" spans="1:34" ht="14.5" x14ac:dyDescent="0.35">
      <c r="A817" s="8" t="str">
        <f t="shared" si="15"/>
        <v>LohnstückkostenentwicklungGriechenland</v>
      </c>
      <c r="B817" s="8">
        <v>817</v>
      </c>
      <c r="C817" s="32" t="s">
        <v>277</v>
      </c>
      <c r="D817" s="32" t="s">
        <v>6</v>
      </c>
      <c r="E817" s="32" t="s">
        <v>151</v>
      </c>
      <c r="F817" s="32" t="s">
        <v>344</v>
      </c>
      <c r="G817" s="32" t="s">
        <v>32</v>
      </c>
      <c r="H817" s="32" t="s">
        <v>375</v>
      </c>
      <c r="I817" s="33">
        <v>1.5369348480059699</v>
      </c>
      <c r="J817" s="33">
        <v>1.8213784648738169</v>
      </c>
      <c r="K817" s="33">
        <v>9.1241488456462321</v>
      </c>
      <c r="L817" s="33">
        <v>3.1358028965328799</v>
      </c>
      <c r="M817" s="33">
        <v>1.7339216874631092</v>
      </c>
      <c r="N817" s="33">
        <v>8.8590883535652125</v>
      </c>
      <c r="O817" s="33">
        <v>-0.66318072092560953</v>
      </c>
      <c r="P817" s="33">
        <v>2.6350138427294638</v>
      </c>
      <c r="Q817" s="33">
        <v>5.3287208487511322</v>
      </c>
      <c r="R817" s="33">
        <v>7.1196370268893077</v>
      </c>
      <c r="S817" s="33">
        <v>-0.59863852642139648</v>
      </c>
      <c r="T817" s="33">
        <v>2.8696760245293405</v>
      </c>
      <c r="U817" s="33">
        <v>-0.64153928331349164</v>
      </c>
      <c r="V817" s="33">
        <v>-6.496886926846372</v>
      </c>
      <c r="W817" s="33">
        <v>-1.5134017102401174</v>
      </c>
      <c r="X817" s="33">
        <v>-3.3155794954774933</v>
      </c>
      <c r="Y817" s="33">
        <v>8.0304000000012365E-2</v>
      </c>
      <c r="Z817" s="33">
        <v>-8.5289309273079539E-2</v>
      </c>
      <c r="AA817" s="33">
        <v>-1.0079672406484121</v>
      </c>
      <c r="AB817" s="33">
        <v>3.3268702003979911E-2</v>
      </c>
      <c r="AC817" s="33">
        <v>6.9996153179683773</v>
      </c>
      <c r="AD817" s="33">
        <v>-3.0824162850106092</v>
      </c>
      <c r="AE817" s="33">
        <v>-0.19607425565281744</v>
      </c>
      <c r="AF817" s="33">
        <v>4.0466075196925289</v>
      </c>
      <c r="AG817" s="33">
        <v>2.818833141034176</v>
      </c>
      <c r="AH817" s="33">
        <v>1.1044039289608776</v>
      </c>
    </row>
    <row r="818" spans="1:34" ht="14.5" x14ac:dyDescent="0.35">
      <c r="A818" s="8" t="str">
        <f t="shared" si="15"/>
        <v>LohnstückkostenentwicklungIrland</v>
      </c>
      <c r="B818" s="8">
        <v>818</v>
      </c>
      <c r="C818" s="32" t="s">
        <v>277</v>
      </c>
      <c r="D818" s="32" t="s">
        <v>4</v>
      </c>
      <c r="E818" s="32" t="s">
        <v>151</v>
      </c>
      <c r="F818" s="32" t="s">
        <v>344</v>
      </c>
      <c r="G818" s="32" t="s">
        <v>32</v>
      </c>
      <c r="H818" s="32" t="s">
        <v>375</v>
      </c>
      <c r="I818" s="33">
        <v>3.0859263421232868</v>
      </c>
      <c r="J818" s="33">
        <v>5.6854123450566618</v>
      </c>
      <c r="K818" s="33">
        <v>0.76600662441066447</v>
      </c>
      <c r="L818" s="33">
        <v>5.4049676516134895</v>
      </c>
      <c r="M818" s="33">
        <v>1.8854004428764881</v>
      </c>
      <c r="N818" s="33">
        <v>4.6258129420306631</v>
      </c>
      <c r="O818" s="33">
        <v>3.9221003841777957</v>
      </c>
      <c r="P818" s="33">
        <v>4.766945026992218</v>
      </c>
      <c r="Q818" s="33">
        <v>8.0163707752600573</v>
      </c>
      <c r="R818" s="33">
        <v>-3.3370638426290213</v>
      </c>
      <c r="S818" s="33">
        <v>-8.2554390104110524</v>
      </c>
      <c r="T818" s="33">
        <v>-3.2583170952441662</v>
      </c>
      <c r="U818" s="33">
        <v>1.1611137467626804</v>
      </c>
      <c r="V818" s="33">
        <v>0.41123588724741467</v>
      </c>
      <c r="W818" s="33">
        <v>-4.724185749305434</v>
      </c>
      <c r="X818" s="33">
        <v>-15.129161191022931</v>
      </c>
      <c r="Y818" s="33">
        <v>4.3750316999999939</v>
      </c>
      <c r="Z818" s="33">
        <v>-2.9742734918853131</v>
      </c>
      <c r="AA818" s="33">
        <v>-2.4811702371430329</v>
      </c>
      <c r="AB818" s="33">
        <v>1.4565839043051625</v>
      </c>
      <c r="AC818" s="33">
        <v>-5.4887548376699442</v>
      </c>
      <c r="AD818" s="33">
        <v>-5.4686380894830506</v>
      </c>
      <c r="AE818" s="33">
        <v>5.3939720384391876E-2</v>
      </c>
      <c r="AF818" s="33">
        <v>9.5996947967655046</v>
      </c>
      <c r="AG818" s="33">
        <v>3.824556715967816</v>
      </c>
      <c r="AH818" s="33">
        <v>3.0417703393689806</v>
      </c>
    </row>
    <row r="819" spans="1:34" ht="14.5" x14ac:dyDescent="0.35">
      <c r="A819" s="8" t="str">
        <f t="shared" si="15"/>
        <v>LohnstückkostenentwicklungItalien</v>
      </c>
      <c r="B819" s="8">
        <v>819</v>
      </c>
      <c r="C819" s="32" t="s">
        <v>277</v>
      </c>
      <c r="D819" s="32" t="s">
        <v>3</v>
      </c>
      <c r="E819" s="32" t="s">
        <v>151</v>
      </c>
      <c r="F819" s="32" t="s">
        <v>344</v>
      </c>
      <c r="G819" s="32" t="s">
        <v>32</v>
      </c>
      <c r="H819" s="32" t="s">
        <v>375</v>
      </c>
      <c r="I819" s="33">
        <v>0.39719401074758309</v>
      </c>
      <c r="J819" s="33">
        <v>3.0853509560644312</v>
      </c>
      <c r="K819" s="33">
        <v>3.8941231345943805</v>
      </c>
      <c r="L819" s="33">
        <v>4.3184207109977706</v>
      </c>
      <c r="M819" s="33">
        <v>2.5579089408265219</v>
      </c>
      <c r="N819" s="33">
        <v>2.3586201195614649</v>
      </c>
      <c r="O819" s="33">
        <v>2.4183797717563351</v>
      </c>
      <c r="P819" s="33">
        <v>1.9690507619414035</v>
      </c>
      <c r="Q819" s="33">
        <v>4.0550676545490205</v>
      </c>
      <c r="R819" s="33">
        <v>4.3342250958553876</v>
      </c>
      <c r="S819" s="33">
        <v>-2.8566179843124928E-2</v>
      </c>
      <c r="T819" s="33">
        <v>0.53697746464109741</v>
      </c>
      <c r="U819" s="33">
        <v>1.5112436807074232</v>
      </c>
      <c r="V819" s="33">
        <v>0.84756387177489501</v>
      </c>
      <c r="W819" s="33">
        <v>0.21080142409050495</v>
      </c>
      <c r="X819" s="33">
        <v>0.8950886602525685</v>
      </c>
      <c r="Y819" s="33">
        <v>0.41539269999999817</v>
      </c>
      <c r="Z819" s="33">
        <v>-0.10225304830183291</v>
      </c>
      <c r="AA819" s="33">
        <v>1.9781366718846414</v>
      </c>
      <c r="AB819" s="33">
        <v>1.2928522978976815</v>
      </c>
      <c r="AC819" s="33">
        <v>3.13382043963</v>
      </c>
      <c r="AD819" s="33">
        <v>-0.94690954688657314</v>
      </c>
      <c r="AE819" s="33">
        <v>2.6905587955050834</v>
      </c>
      <c r="AF819" s="33">
        <v>4.2024510877529622</v>
      </c>
      <c r="AG819" s="33">
        <v>3.6770036342155237</v>
      </c>
      <c r="AH819" s="33">
        <v>3.4348831957701407</v>
      </c>
    </row>
    <row r="820" spans="1:34" ht="14.5" x14ac:dyDescent="0.35">
      <c r="A820" s="8" t="str">
        <f t="shared" si="15"/>
        <v>LohnstückkostenentwicklungKroatien</v>
      </c>
      <c r="B820" s="8">
        <v>820</v>
      </c>
      <c r="C820" s="32" t="s">
        <v>277</v>
      </c>
      <c r="D820" s="32" t="s">
        <v>27</v>
      </c>
      <c r="E820" s="32" t="s">
        <v>151</v>
      </c>
      <c r="F820" s="32" t="s">
        <v>344</v>
      </c>
      <c r="G820" s="32" t="s">
        <v>32</v>
      </c>
      <c r="H820" s="32" t="s">
        <v>375</v>
      </c>
      <c r="I820" s="33">
        <v>4.8082560495156628</v>
      </c>
      <c r="J820" s="33">
        <v>-1.9223136329001704</v>
      </c>
      <c r="K820" s="33">
        <v>5.5232189271241481</v>
      </c>
      <c r="L820" s="33">
        <v>4.5787735805058674</v>
      </c>
      <c r="M820" s="33">
        <v>1.6173711493965897</v>
      </c>
      <c r="N820" s="33">
        <v>2.1401203321558029</v>
      </c>
      <c r="O820" s="33">
        <v>1.1202937487115179</v>
      </c>
      <c r="P820" s="33">
        <v>3.3457192227991754</v>
      </c>
      <c r="Q820" s="33">
        <v>4.4768497722449467</v>
      </c>
      <c r="R820" s="33">
        <v>6.9555646975582448</v>
      </c>
      <c r="S820" s="33">
        <v>-0.44985304336391607</v>
      </c>
      <c r="T820" s="33">
        <v>-0.2857016765133551</v>
      </c>
      <c r="U820" s="33">
        <v>-1.3081804984180394</v>
      </c>
      <c r="V820" s="33">
        <v>-3.4042119416088497</v>
      </c>
      <c r="W820" s="33">
        <v>-2.1705341728185772</v>
      </c>
      <c r="X820" s="33">
        <v>-0.54117634585517749</v>
      </c>
      <c r="Y820" s="33">
        <v>-2.8732367000000067</v>
      </c>
      <c r="Z820" s="33">
        <v>-0.67607153547552912</v>
      </c>
      <c r="AA820" s="33">
        <v>3.602910115267008</v>
      </c>
      <c r="AB820" s="33">
        <v>8.6820514610977284E-2</v>
      </c>
      <c r="AC820" s="33">
        <v>9.4271456765373927</v>
      </c>
      <c r="AD820" s="33">
        <v>-5.3764910893096385</v>
      </c>
      <c r="AE820" s="33">
        <v>7.2192087162335099</v>
      </c>
      <c r="AF820" s="33">
        <v>9.9252051312789717</v>
      </c>
      <c r="AG820" s="33">
        <v>3.430177984490129</v>
      </c>
      <c r="AH820" s="33">
        <v>0.16982475561829347</v>
      </c>
    </row>
    <row r="821" spans="1:34" ht="14.5" x14ac:dyDescent="0.35">
      <c r="A821" s="8" t="str">
        <f t="shared" si="15"/>
        <v>LohnstückkostenentwicklungLettland</v>
      </c>
      <c r="B821" s="8">
        <v>821</v>
      </c>
      <c r="C821" s="32" t="s">
        <v>277</v>
      </c>
      <c r="D821" s="32" t="s">
        <v>19</v>
      </c>
      <c r="E821" s="32" t="s">
        <v>151</v>
      </c>
      <c r="F821" s="32" t="s">
        <v>344</v>
      </c>
      <c r="G821" s="32" t="s">
        <v>32</v>
      </c>
      <c r="H821" s="32" t="s">
        <v>375</v>
      </c>
      <c r="I821" s="33">
        <v>7.9910652096401691E-2</v>
      </c>
      <c r="J821" s="33">
        <v>-0.46990905309340292</v>
      </c>
      <c r="K821" s="33">
        <v>-1.1108680493017431</v>
      </c>
      <c r="L821" s="33">
        <v>4.0901178940561067</v>
      </c>
      <c r="M821" s="33">
        <v>6.3439100517096705</v>
      </c>
      <c r="N821" s="33">
        <v>15.031362636215874</v>
      </c>
      <c r="O821" s="33">
        <v>15.655429799282345</v>
      </c>
      <c r="P821" s="33">
        <v>27.28656532944953</v>
      </c>
      <c r="Q821" s="33">
        <v>20.582478432801096</v>
      </c>
      <c r="R821" s="33">
        <v>-10.99359196544971</v>
      </c>
      <c r="S821" s="33">
        <v>-8.7022960852943072</v>
      </c>
      <c r="T821" s="33">
        <v>1.4398779906591841</v>
      </c>
      <c r="U821" s="33">
        <v>1.8128469313894584</v>
      </c>
      <c r="V821" s="33">
        <v>6.0818473237478088</v>
      </c>
      <c r="W821" s="33">
        <v>4.771620168747944</v>
      </c>
      <c r="X821" s="33">
        <v>5.0060298505072183</v>
      </c>
      <c r="Y821" s="33">
        <v>4.4612922000000026</v>
      </c>
      <c r="Z821" s="33">
        <v>4.1207942285056163</v>
      </c>
      <c r="AA821" s="33">
        <v>5.4370529058819699</v>
      </c>
      <c r="AB821" s="33">
        <v>7.0712840308849962</v>
      </c>
      <c r="AC821" s="33">
        <v>5.591403686037367</v>
      </c>
      <c r="AD821" s="33">
        <v>-0.91127420760945199</v>
      </c>
      <c r="AE821" s="33">
        <v>11.579876138463433</v>
      </c>
      <c r="AF821" s="33">
        <v>11.191895757243998</v>
      </c>
      <c r="AG821" s="33">
        <v>4.9311801655186116</v>
      </c>
      <c r="AH821" s="33">
        <v>2.9310640275045614</v>
      </c>
    </row>
    <row r="822" spans="1:34" ht="14.5" x14ac:dyDescent="0.35">
      <c r="A822" s="8" t="str">
        <f t="shared" si="15"/>
        <v>LohnstückkostenentwicklungLitauen</v>
      </c>
      <c r="B822" s="8">
        <v>822</v>
      </c>
      <c r="C822" s="32" t="s">
        <v>277</v>
      </c>
      <c r="D822" s="32" t="s">
        <v>20</v>
      </c>
      <c r="E822" s="32" t="s">
        <v>151</v>
      </c>
      <c r="F822" s="32" t="s">
        <v>344</v>
      </c>
      <c r="G822" s="32" t="s">
        <v>32</v>
      </c>
      <c r="H822" s="32" t="s">
        <v>375</v>
      </c>
      <c r="I822" s="33">
        <v>-8.0341875348015179</v>
      </c>
      <c r="J822" s="33">
        <v>-3.3527280411530995</v>
      </c>
      <c r="K822" s="33">
        <v>1.8656948778836551</v>
      </c>
      <c r="L822" s="33">
        <v>0.74042667614733659</v>
      </c>
      <c r="M822" s="33">
        <v>4.0137184235742467</v>
      </c>
      <c r="N822" s="33">
        <v>6.7308338337018085</v>
      </c>
      <c r="O822" s="33">
        <v>12.044943189365753</v>
      </c>
      <c r="P822" s="33">
        <v>4.7558175036038364</v>
      </c>
      <c r="Q822" s="33">
        <v>9.4247122612372038</v>
      </c>
      <c r="R822" s="33">
        <v>-1.6871523763452672</v>
      </c>
      <c r="S822" s="33">
        <v>-6.9582805259522473</v>
      </c>
      <c r="T822" s="33">
        <v>0.61289781511013075</v>
      </c>
      <c r="U822" s="33">
        <v>2.1928818897237505</v>
      </c>
      <c r="V822" s="33">
        <v>3.1563131674822813</v>
      </c>
      <c r="W822" s="33">
        <v>3.099569336459524</v>
      </c>
      <c r="X822" s="33">
        <v>5.1386417586130904</v>
      </c>
      <c r="Y822" s="33">
        <v>6.1065030999999976</v>
      </c>
      <c r="Z822" s="33">
        <v>4.2738082657631082</v>
      </c>
      <c r="AA822" s="33">
        <v>5.209188465402903</v>
      </c>
      <c r="AB822" s="33">
        <v>6.1972444350557652</v>
      </c>
      <c r="AC822" s="33">
        <v>4.9866984803875596</v>
      </c>
      <c r="AD822" s="33">
        <v>6.508517706926483</v>
      </c>
      <c r="AE822" s="33">
        <v>14.202946100283654</v>
      </c>
      <c r="AF822" s="33">
        <v>12.149238323169016</v>
      </c>
      <c r="AG822" s="33">
        <v>5.1982083353994568</v>
      </c>
      <c r="AH822" s="33">
        <v>1.8189328960793034</v>
      </c>
    </row>
    <row r="823" spans="1:34" ht="14.5" x14ac:dyDescent="0.35">
      <c r="A823" s="8" t="str">
        <f t="shared" si="15"/>
        <v>LohnstückkostenentwicklungLuxemburg</v>
      </c>
      <c r="B823" s="8">
        <v>823</v>
      </c>
      <c r="C823" s="32" t="s">
        <v>277</v>
      </c>
      <c r="D823" s="32" t="s">
        <v>10</v>
      </c>
      <c r="E823" s="32" t="s">
        <v>151</v>
      </c>
      <c r="F823" s="32" t="s">
        <v>344</v>
      </c>
      <c r="G823" s="32" t="s">
        <v>32</v>
      </c>
      <c r="H823" s="32" t="s">
        <v>375</v>
      </c>
      <c r="I823" s="33">
        <v>3.8926893382493404</v>
      </c>
      <c r="J823" s="33">
        <v>5.837639327432754</v>
      </c>
      <c r="K823" s="33">
        <v>3.5375572970504265</v>
      </c>
      <c r="L823" s="33">
        <v>0.64878049207963784</v>
      </c>
      <c r="M823" s="33">
        <v>1.753000335618097</v>
      </c>
      <c r="N823" s="33">
        <v>4.4379417125427523</v>
      </c>
      <c r="O823" s="33">
        <v>1.976584921156217</v>
      </c>
      <c r="P823" s="33">
        <v>0.5732654050792263</v>
      </c>
      <c r="Q823" s="33">
        <v>7.8293168307333616</v>
      </c>
      <c r="R823" s="33">
        <v>5.9182892941886962</v>
      </c>
      <c r="S823" s="33">
        <v>-2.2142977787211748E-3</v>
      </c>
      <c r="T823" s="33">
        <v>5.8289560132192406</v>
      </c>
      <c r="U823" s="33">
        <v>2.0557173080723032</v>
      </c>
      <c r="V823" s="33">
        <v>1.714265176611633</v>
      </c>
      <c r="W823" s="33">
        <v>1.9270417441367869</v>
      </c>
      <c r="X823" s="33">
        <v>1.9052307930508761</v>
      </c>
      <c r="Y823" s="33">
        <v>-1.2045573999999988</v>
      </c>
      <c r="Z823" s="33">
        <v>5.3310810310596395</v>
      </c>
      <c r="AA823" s="33">
        <v>5.6196749132827506</v>
      </c>
      <c r="AB823" s="33">
        <v>2.4101860303754563</v>
      </c>
      <c r="AC823" s="33">
        <v>3.9378785974485453</v>
      </c>
      <c r="AD823" s="33">
        <v>0.92255068194879186</v>
      </c>
      <c r="AE823" s="33">
        <v>7.8681096568866877</v>
      </c>
      <c r="AF823" s="33">
        <v>8.3014029884767524</v>
      </c>
      <c r="AG823" s="33">
        <v>4.0362673497677406</v>
      </c>
      <c r="AH823" s="33">
        <v>2.4296920564418087</v>
      </c>
    </row>
    <row r="824" spans="1:34" ht="14.5" x14ac:dyDescent="0.35">
      <c r="A824" s="8" t="str">
        <f t="shared" si="15"/>
        <v>LohnstückkostenentwicklungMalta</v>
      </c>
      <c r="B824" s="8">
        <v>824</v>
      </c>
      <c r="C824" s="32" t="s">
        <v>277</v>
      </c>
      <c r="D824" s="32" t="s">
        <v>16</v>
      </c>
      <c r="E824" s="32" t="s">
        <v>151</v>
      </c>
      <c r="F824" s="32" t="s">
        <v>344</v>
      </c>
      <c r="G824" s="32" t="s">
        <v>32</v>
      </c>
      <c r="H824" s="32" t="s">
        <v>375</v>
      </c>
      <c r="I824" s="33">
        <v>-1.5636022515404022</v>
      </c>
      <c r="J824" s="33">
        <v>8.5222281729976856</v>
      </c>
      <c r="K824" s="33">
        <v>1.1919595923782396</v>
      </c>
      <c r="L824" s="33">
        <v>2.4596101847553768</v>
      </c>
      <c r="M824" s="33">
        <v>1.8331191004174059</v>
      </c>
      <c r="N824" s="33">
        <v>-0.21713291323170836</v>
      </c>
      <c r="O824" s="33">
        <v>3.9397709855077068</v>
      </c>
      <c r="P824" s="33">
        <v>0.80559576418180256</v>
      </c>
      <c r="Q824" s="33">
        <v>2.5782947352280416</v>
      </c>
      <c r="R824" s="33">
        <v>4.0552613173097569</v>
      </c>
      <c r="S824" s="33">
        <v>-1.0587909372250408</v>
      </c>
      <c r="T824" s="33">
        <v>6.2080313280097101</v>
      </c>
      <c r="U824" s="33">
        <v>1.9873030896902009</v>
      </c>
      <c r="V824" s="33">
        <v>0.93877586396200741</v>
      </c>
      <c r="W824" s="33">
        <v>-0.58439252108615847</v>
      </c>
      <c r="X824" s="33">
        <v>0.53469043342539635</v>
      </c>
      <c r="Y824" s="33">
        <v>6.3882327999999973</v>
      </c>
      <c r="Z824" s="33">
        <v>-0.32550676976748605</v>
      </c>
      <c r="AA824" s="33">
        <v>6.0794947663528944</v>
      </c>
      <c r="AB824" s="33">
        <v>2.1690774370231765</v>
      </c>
      <c r="AC824" s="33">
        <v>10.955547578668813</v>
      </c>
      <c r="AD824" s="33">
        <v>-4.3983428657562058</v>
      </c>
      <c r="AE824" s="33">
        <v>2.4074246534395911</v>
      </c>
      <c r="AF824" s="33">
        <v>3.6423042801608148</v>
      </c>
      <c r="AG824" s="33">
        <v>2.2503651223235721</v>
      </c>
      <c r="AH824" s="33">
        <v>2.2627291457550456</v>
      </c>
    </row>
    <row r="825" spans="1:34" ht="14.5" x14ac:dyDescent="0.35">
      <c r="A825" s="8" t="str">
        <f t="shared" si="15"/>
        <v>LohnstückkostenentwicklungNiederlande</v>
      </c>
      <c r="B825" s="8">
        <v>825</v>
      </c>
      <c r="C825" s="32" t="s">
        <v>277</v>
      </c>
      <c r="D825" s="32" t="s">
        <v>1</v>
      </c>
      <c r="E825" s="32" t="s">
        <v>151</v>
      </c>
      <c r="F825" s="32" t="s">
        <v>344</v>
      </c>
      <c r="G825" s="32" t="s">
        <v>32</v>
      </c>
      <c r="H825" s="32" t="s">
        <v>375</v>
      </c>
      <c r="I825" s="33">
        <v>3.007719951823745</v>
      </c>
      <c r="J825" s="33">
        <v>2.5666080789602574</v>
      </c>
      <c r="K825" s="33">
        <v>4.7443680676935571</v>
      </c>
      <c r="L825" s="33">
        <v>2.4462137412977256</v>
      </c>
      <c r="M825" s="33">
        <v>-8.3789798948529892E-2</v>
      </c>
      <c r="N825" s="33">
        <v>-0.26130711367392223</v>
      </c>
      <c r="O825" s="33">
        <v>0.13700470473072812</v>
      </c>
      <c r="P825" s="33">
        <v>1.9857622338621752</v>
      </c>
      <c r="Q825" s="33">
        <v>3.4823345915755368</v>
      </c>
      <c r="R825" s="33">
        <v>5.4655798926720678</v>
      </c>
      <c r="S825" s="33">
        <v>-1.3249356991453851</v>
      </c>
      <c r="T825" s="33">
        <v>1.1802177790948463</v>
      </c>
      <c r="U825" s="33">
        <v>2.803352529628512</v>
      </c>
      <c r="V825" s="33">
        <v>0.75123066281268791</v>
      </c>
      <c r="W825" s="33">
        <v>0.12856760617849261</v>
      </c>
      <c r="X825" s="33">
        <v>-1.3081621853777534</v>
      </c>
      <c r="Y825" s="33">
        <v>0.94149339999999881</v>
      </c>
      <c r="Z825" s="33">
        <v>0.4983857312338813</v>
      </c>
      <c r="AA825" s="33">
        <v>2.2595772926692064</v>
      </c>
      <c r="AB825" s="33">
        <v>3.1677238163699855</v>
      </c>
      <c r="AC825" s="33">
        <v>8.1126370384358779</v>
      </c>
      <c r="AD825" s="33">
        <v>-1.9852498827255118</v>
      </c>
      <c r="AE825" s="33">
        <v>3.5816591062141043</v>
      </c>
      <c r="AF825" s="33">
        <v>7.2084605548693617</v>
      </c>
      <c r="AG825" s="33">
        <v>4.9566444361718993</v>
      </c>
      <c r="AH825" s="33">
        <v>2.4669569634437636</v>
      </c>
    </row>
    <row r="826" spans="1:34" ht="14.5" x14ac:dyDescent="0.35">
      <c r="A826" s="8" t="str">
        <f t="shared" si="15"/>
        <v>LohnstückkostenentwicklungÖsterreich</v>
      </c>
      <c r="B826" s="8">
        <v>826</v>
      </c>
      <c r="C826" s="32" t="s">
        <v>277</v>
      </c>
      <c r="D826" s="32" t="s">
        <v>56</v>
      </c>
      <c r="E826" s="32" t="s">
        <v>151</v>
      </c>
      <c r="F826" s="32" t="s">
        <v>344</v>
      </c>
      <c r="G826" s="32" t="s">
        <v>32</v>
      </c>
      <c r="H826" s="32" t="s">
        <v>375</v>
      </c>
      <c r="I826" s="33">
        <v>-0.11416941823905802</v>
      </c>
      <c r="J826" s="33">
        <v>0.94705580743614348</v>
      </c>
      <c r="K826" s="33">
        <v>0.33449074064104423</v>
      </c>
      <c r="L826" s="33">
        <v>1.4250809007905616</v>
      </c>
      <c r="M826" s="33">
        <v>-3.6368468291428258E-2</v>
      </c>
      <c r="N826" s="33">
        <v>0.99563189992302625</v>
      </c>
      <c r="O826" s="33">
        <v>1.381450115313541</v>
      </c>
      <c r="P826" s="33">
        <v>1.0775258890344475</v>
      </c>
      <c r="Q826" s="33">
        <v>3.7483638350467317</v>
      </c>
      <c r="R826" s="33">
        <v>5.0603840368364388</v>
      </c>
      <c r="S826" s="33">
        <v>1.669338925425734E-2</v>
      </c>
      <c r="T826" s="33">
        <v>0.69449535846861465</v>
      </c>
      <c r="U826" s="33">
        <v>3.0569452175725615</v>
      </c>
      <c r="V826" s="33">
        <v>2.5318319212991156</v>
      </c>
      <c r="W826" s="33">
        <v>2.1606775208090454</v>
      </c>
      <c r="X826" s="33">
        <v>1.5306374094736555</v>
      </c>
      <c r="Y826" s="33">
        <v>1.6928166000000004</v>
      </c>
      <c r="Z826" s="33">
        <v>1.0116944681026752</v>
      </c>
      <c r="AA826" s="33">
        <v>2.1929351608893626</v>
      </c>
      <c r="AB826" s="33">
        <v>2.4136970283326491</v>
      </c>
      <c r="AC826" s="33">
        <v>7.2363157148971169</v>
      </c>
      <c r="AD826" s="33">
        <v>0.67617294132375605</v>
      </c>
      <c r="AE826" s="33">
        <v>2.5508060095462071</v>
      </c>
      <c r="AF826" s="33">
        <v>9.5399972788716525</v>
      </c>
      <c r="AG826" s="33">
        <v>6.6204741392667898</v>
      </c>
      <c r="AH826" s="33">
        <v>3.2365106760786801</v>
      </c>
    </row>
    <row r="827" spans="1:34" ht="14.5" x14ac:dyDescent="0.35">
      <c r="A827" s="8" t="str">
        <f t="shared" si="15"/>
        <v>LohnstückkostenentwicklungPolen</v>
      </c>
      <c r="B827" s="8">
        <v>827</v>
      </c>
      <c r="C827" s="32" t="s">
        <v>277</v>
      </c>
      <c r="D827" s="32" t="s">
        <v>21</v>
      </c>
      <c r="E827" s="32" t="s">
        <v>151</v>
      </c>
      <c r="F827" s="32" t="s">
        <v>344</v>
      </c>
      <c r="G827" s="32" t="s">
        <v>32</v>
      </c>
      <c r="H827" s="32" t="s">
        <v>375</v>
      </c>
      <c r="I827" s="33">
        <v>3.8812514937056619</v>
      </c>
      <c r="J827" s="33">
        <v>6.248858895321689</v>
      </c>
      <c r="K827" s="33">
        <v>-2.5770745280537</v>
      </c>
      <c r="L827" s="33">
        <v>-2.9413444571309952</v>
      </c>
      <c r="M827" s="33">
        <v>-1.5232874024446375</v>
      </c>
      <c r="N827" s="33">
        <v>0.7120195259852693</v>
      </c>
      <c r="O827" s="33">
        <v>-0.70381562993733837</v>
      </c>
      <c r="P827" s="33">
        <v>3.2181456931791104</v>
      </c>
      <c r="Q827" s="33">
        <v>7.865211753441173</v>
      </c>
      <c r="R827" s="33">
        <v>0.87232853119476772</v>
      </c>
      <c r="S827" s="33">
        <v>4.1269136038745131</v>
      </c>
      <c r="T827" s="33">
        <v>1.0559023566036672</v>
      </c>
      <c r="U827" s="33">
        <v>1.8201517814456309</v>
      </c>
      <c r="V827" s="33">
        <v>0.62203647237546988</v>
      </c>
      <c r="W827" s="33">
        <v>0.1761016584771653</v>
      </c>
      <c r="X827" s="33">
        <v>-0.37427313368554849</v>
      </c>
      <c r="Y827" s="33">
        <v>2.6024607999999887</v>
      </c>
      <c r="Z827" s="33">
        <v>1.764976186614021</v>
      </c>
      <c r="AA827" s="33">
        <v>2.0974882854513481</v>
      </c>
      <c r="AB827" s="33">
        <v>3.9403574339091705</v>
      </c>
      <c r="AC827" s="33">
        <v>7.461913817591693</v>
      </c>
      <c r="AD827" s="33">
        <v>0.40437069069167819</v>
      </c>
      <c r="AE827" s="33">
        <v>8.3883983744877639</v>
      </c>
      <c r="AF827" s="33">
        <v>11.312752353034128</v>
      </c>
      <c r="AG827" s="33">
        <v>6.1486012434069011</v>
      </c>
      <c r="AH827" s="33">
        <v>3.7822715037633543</v>
      </c>
    </row>
    <row r="828" spans="1:34" ht="14.5" x14ac:dyDescent="0.35">
      <c r="A828" s="8" t="str">
        <f t="shared" si="15"/>
        <v>LohnstückkostenentwicklungPortugal</v>
      </c>
      <c r="B828" s="8">
        <v>828</v>
      </c>
      <c r="C828" s="32" t="s">
        <v>277</v>
      </c>
      <c r="D828" s="32" t="s">
        <v>7</v>
      </c>
      <c r="E828" s="32" t="s">
        <v>151</v>
      </c>
      <c r="F828" s="32" t="s">
        <v>344</v>
      </c>
      <c r="G828" s="32" t="s">
        <v>32</v>
      </c>
      <c r="H828" s="32" t="s">
        <v>375</v>
      </c>
      <c r="I828" s="33">
        <v>4.3256423734992211</v>
      </c>
      <c r="J828" s="33">
        <v>3.9768878181088354</v>
      </c>
      <c r="K828" s="33">
        <v>3.1682280101226183</v>
      </c>
      <c r="L828" s="33">
        <v>3.1390576280051334</v>
      </c>
      <c r="M828" s="33">
        <v>0.73843477413319647</v>
      </c>
      <c r="N828" s="33">
        <v>3.4085062906135164</v>
      </c>
      <c r="O828" s="33">
        <v>0.60604215502652892</v>
      </c>
      <c r="P828" s="33">
        <v>0.93075470140244931</v>
      </c>
      <c r="Q828" s="33">
        <v>2.6729821874976096</v>
      </c>
      <c r="R828" s="33">
        <v>2.8158869519989054</v>
      </c>
      <c r="S828" s="33">
        <v>-1.123134570152601</v>
      </c>
      <c r="T828" s="33">
        <v>-2.1175122098977823</v>
      </c>
      <c r="U828" s="33">
        <v>-3.1083089668750716</v>
      </c>
      <c r="V828" s="33">
        <v>1.4545628259476189</v>
      </c>
      <c r="W828" s="33">
        <v>-1.2151226112642348</v>
      </c>
      <c r="X828" s="33">
        <v>-6.9917581115618077E-2</v>
      </c>
      <c r="Y828" s="33">
        <v>0.80094230000000266</v>
      </c>
      <c r="Z828" s="33">
        <v>2.075315817756973</v>
      </c>
      <c r="AA828" s="33">
        <v>3.3572650442727223</v>
      </c>
      <c r="AB828" s="33">
        <v>2.8434264350615024</v>
      </c>
      <c r="AC828" s="33">
        <v>8.7275454955072291</v>
      </c>
      <c r="AD828" s="33">
        <v>1.3268732076286938</v>
      </c>
      <c r="AE828" s="33">
        <v>0.48772680341674857</v>
      </c>
      <c r="AF828" s="33">
        <v>5.7317346920578274</v>
      </c>
      <c r="AG828" s="33">
        <v>2.9479365727595592</v>
      </c>
      <c r="AH828" s="33">
        <v>1.9635087444094239</v>
      </c>
    </row>
    <row r="829" spans="1:34" ht="14.5" x14ac:dyDescent="0.35">
      <c r="A829" s="8" t="str">
        <f t="shared" si="15"/>
        <v>LohnstückkostenentwicklungRumänien</v>
      </c>
      <c r="B829" s="8">
        <v>829</v>
      </c>
      <c r="C829" s="32" t="s">
        <v>277</v>
      </c>
      <c r="D829" s="32" t="s">
        <v>100</v>
      </c>
      <c r="E829" s="32" t="s">
        <v>151</v>
      </c>
      <c r="F829" s="32" t="s">
        <v>344</v>
      </c>
      <c r="G829" s="32" t="s">
        <v>32</v>
      </c>
      <c r="H829" s="32" t="s">
        <v>375</v>
      </c>
      <c r="I829" s="33">
        <v>64.776156968210813</v>
      </c>
      <c r="J829" s="33">
        <v>45.983898634638109</v>
      </c>
      <c r="K829" s="33">
        <v>-0.96274864386174386</v>
      </c>
      <c r="L829" s="33">
        <v>24.399292531103555</v>
      </c>
      <c r="M829" s="33">
        <v>2.0816667990585245</v>
      </c>
      <c r="N829" s="33">
        <v>20.7666347409357</v>
      </c>
      <c r="O829" s="33">
        <v>6.329732696429474</v>
      </c>
      <c r="P829" s="33">
        <v>1.5007892966385015</v>
      </c>
      <c r="Q829" s="33">
        <v>23.097920938165316</v>
      </c>
      <c r="R829" s="33">
        <v>-1.7039304363645016</v>
      </c>
      <c r="S829" s="33">
        <v>6.4701339019242567</v>
      </c>
      <c r="T829" s="33">
        <v>-5.1199648774654491</v>
      </c>
      <c r="U829" s="33">
        <v>2.6300029047678635</v>
      </c>
      <c r="V829" s="33">
        <v>3.6250334210357522</v>
      </c>
      <c r="W829" s="33">
        <v>2.8472834185485851</v>
      </c>
      <c r="X829" s="33">
        <v>-2.5186666395993598</v>
      </c>
      <c r="Y829" s="33">
        <v>10.981166700000003</v>
      </c>
      <c r="Z829" s="33">
        <v>8.7132120588889137</v>
      </c>
      <c r="AA829" s="33">
        <v>6.7025444392815388</v>
      </c>
      <c r="AB829" s="33">
        <v>6.9337172952968871</v>
      </c>
      <c r="AC829" s="33">
        <v>5.772734956311325</v>
      </c>
      <c r="AD829" s="33">
        <v>1.4100728979421291</v>
      </c>
      <c r="AE829" s="33">
        <v>2.9164582865301298</v>
      </c>
      <c r="AF829" s="33">
        <v>12.429992349500793</v>
      </c>
      <c r="AG829" s="33">
        <v>5.7277924024938329</v>
      </c>
      <c r="AH829" s="33">
        <v>3.6558024936552727</v>
      </c>
    </row>
    <row r="830" spans="1:34" ht="14.5" x14ac:dyDescent="0.35">
      <c r="A830" s="8" t="str">
        <f t="shared" si="15"/>
        <v>LohnstückkostenentwicklungSchweden</v>
      </c>
      <c r="B830" s="8">
        <v>830</v>
      </c>
      <c r="C830" s="32" t="s">
        <v>277</v>
      </c>
      <c r="D830" s="32" t="s">
        <v>13</v>
      </c>
      <c r="E830" s="32" t="s">
        <v>151</v>
      </c>
      <c r="F830" s="32" t="s">
        <v>344</v>
      </c>
      <c r="G830" s="32" t="s">
        <v>32</v>
      </c>
      <c r="H830" s="32" t="s">
        <v>375</v>
      </c>
      <c r="I830" s="33">
        <v>4.583675370609086</v>
      </c>
      <c r="J830" s="33">
        <v>5.0243646311719061</v>
      </c>
      <c r="K830" s="33">
        <v>1.0149837051824875</v>
      </c>
      <c r="L830" s="33">
        <v>0.71188264325787998</v>
      </c>
      <c r="M830" s="33">
        <v>-0.84221325715806472</v>
      </c>
      <c r="N830" s="33">
        <v>0.55291290909474355</v>
      </c>
      <c r="O830" s="33">
        <v>0.24642317476480002</v>
      </c>
      <c r="P830" s="33">
        <v>4.3308037470473124</v>
      </c>
      <c r="Q830" s="33">
        <v>5.2171340529459087</v>
      </c>
      <c r="R830" s="33">
        <v>4.6939928856669013</v>
      </c>
      <c r="S830" s="33">
        <v>-2.5392347811747129</v>
      </c>
      <c r="T830" s="33">
        <v>2.2267016578751253</v>
      </c>
      <c r="U830" s="33">
        <v>4.4517901885735398</v>
      </c>
      <c r="V830" s="33">
        <v>1.7616242917000164</v>
      </c>
      <c r="W830" s="33">
        <v>1.0486517897310534</v>
      </c>
      <c r="X830" s="33">
        <v>-0.32347285747262333</v>
      </c>
      <c r="Y830" s="33">
        <v>2.2769033999999948</v>
      </c>
      <c r="Z830" s="33">
        <v>1.9818872420026707</v>
      </c>
      <c r="AA830" s="33">
        <v>3.5927101617372301</v>
      </c>
      <c r="AB830" s="33">
        <v>1.4996190645773169</v>
      </c>
      <c r="AC830" s="33">
        <v>3.3551743881606484</v>
      </c>
      <c r="AD830" s="33">
        <v>-0.33354169827066471</v>
      </c>
      <c r="AE830" s="33">
        <v>2.7141227336754383</v>
      </c>
      <c r="AF830" s="33">
        <v>6.003370276447157</v>
      </c>
      <c r="AG830" s="33">
        <v>3.7686909224779868</v>
      </c>
      <c r="AH830" s="33">
        <v>2.9834590855199536</v>
      </c>
    </row>
    <row r="831" spans="1:34" ht="14.5" x14ac:dyDescent="0.35">
      <c r="A831" s="8" t="str">
        <f t="shared" si="15"/>
        <v>LohnstückkostenentwicklungSlowakei</v>
      </c>
      <c r="B831" s="8">
        <v>831</v>
      </c>
      <c r="C831" s="32" t="s">
        <v>277</v>
      </c>
      <c r="D831" s="32" t="s">
        <v>23</v>
      </c>
      <c r="E831" s="32" t="s">
        <v>151</v>
      </c>
      <c r="F831" s="32" t="s">
        <v>344</v>
      </c>
      <c r="G831" s="32" t="s">
        <v>32</v>
      </c>
      <c r="H831" s="32" t="s">
        <v>375</v>
      </c>
      <c r="I831" s="33">
        <v>9.8261849915279669</v>
      </c>
      <c r="J831" s="33">
        <v>2.9498159974659046</v>
      </c>
      <c r="K831" s="33">
        <v>4.1941459484791039</v>
      </c>
      <c r="L831" s="33">
        <v>3.3493121958141785</v>
      </c>
      <c r="M831" s="33">
        <v>2.2896528560522427</v>
      </c>
      <c r="N831" s="33">
        <v>3.6161121264258043</v>
      </c>
      <c r="O831" s="33">
        <v>1.6448180020385479</v>
      </c>
      <c r="P831" s="33">
        <v>0.17023821295822472</v>
      </c>
      <c r="Q831" s="33">
        <v>4.3175995460491521</v>
      </c>
      <c r="R831" s="33">
        <v>6.361117398773743</v>
      </c>
      <c r="S831" s="33">
        <v>-2.6862903384399885</v>
      </c>
      <c r="T831" s="33">
        <v>1.1014190887336071</v>
      </c>
      <c r="U831" s="33">
        <v>1.1717644049376759</v>
      </c>
      <c r="V831" s="33">
        <v>1.12651747844059</v>
      </c>
      <c r="W831" s="33">
        <v>0.71776699413331357</v>
      </c>
      <c r="X831" s="33">
        <v>0.59892161517230136</v>
      </c>
      <c r="Y831" s="33">
        <v>2.665908999999985</v>
      </c>
      <c r="Z831" s="33">
        <v>4.3439362135292612</v>
      </c>
      <c r="AA831" s="33">
        <v>3.9223008462176807</v>
      </c>
      <c r="AB831" s="33">
        <v>5.302422971621553</v>
      </c>
      <c r="AC831" s="33">
        <v>5.4235806346653703</v>
      </c>
      <c r="AD831" s="33">
        <v>1.4189375405331646</v>
      </c>
      <c r="AE831" s="33">
        <v>5.9831615662411224</v>
      </c>
      <c r="AF831" s="33">
        <v>8.8881176833388764</v>
      </c>
      <c r="AG831" s="33">
        <v>6.1915981544220244</v>
      </c>
      <c r="AH831" s="33">
        <v>3.9718231656665353</v>
      </c>
    </row>
    <row r="832" spans="1:34" ht="14.5" x14ac:dyDescent="0.35">
      <c r="A832" s="8" t="str">
        <f t="shared" si="15"/>
        <v>LohnstückkostenentwicklungSlowenien</v>
      </c>
      <c r="B832" s="8">
        <v>832</v>
      </c>
      <c r="C832" s="32" t="s">
        <v>277</v>
      </c>
      <c r="D832" s="32" t="s">
        <v>26</v>
      </c>
      <c r="E832" s="32" t="s">
        <v>151</v>
      </c>
      <c r="F832" s="32" t="s">
        <v>344</v>
      </c>
      <c r="G832" s="32" t="s">
        <v>32</v>
      </c>
      <c r="H832" s="32" t="s">
        <v>375</v>
      </c>
      <c r="I832" s="33">
        <v>7.883017462715685</v>
      </c>
      <c r="J832" s="33">
        <v>8.7694426634050444</v>
      </c>
      <c r="K832" s="33">
        <v>6.3215418701853707</v>
      </c>
      <c r="L832" s="33">
        <v>4.4074661401142947</v>
      </c>
      <c r="M832" s="33">
        <v>3.5089259834759901</v>
      </c>
      <c r="N832" s="33">
        <v>1.634828020619139</v>
      </c>
      <c r="O832" s="33">
        <v>1.218571088536379</v>
      </c>
      <c r="P832" s="33">
        <v>2.5283690219143722</v>
      </c>
      <c r="Q832" s="33">
        <v>6.1793882407716865</v>
      </c>
      <c r="R832" s="33">
        <v>8.3432986753498852</v>
      </c>
      <c r="S832" s="33">
        <v>0.38772671738949782</v>
      </c>
      <c r="T832" s="33">
        <v>-1.0007579059855232</v>
      </c>
      <c r="U832" s="33">
        <v>0.74938126925796666</v>
      </c>
      <c r="V832" s="33">
        <v>0.38895507724801348</v>
      </c>
      <c r="W832" s="33">
        <v>-1.065882659921229</v>
      </c>
      <c r="X832" s="33">
        <v>0.61121494177314162</v>
      </c>
      <c r="Y832" s="33">
        <v>1.7887772999999925</v>
      </c>
      <c r="Z832" s="33">
        <v>1.1730260758324249</v>
      </c>
      <c r="AA832" s="33">
        <v>2.6508760354358998</v>
      </c>
      <c r="AB832" s="33">
        <v>3.8805291610843398</v>
      </c>
      <c r="AC832" s="33">
        <v>7.2282037355031861</v>
      </c>
      <c r="AD832" s="33">
        <v>1.1457294983946724</v>
      </c>
      <c r="AE832" s="33">
        <v>5.4161544525404963</v>
      </c>
      <c r="AF832" s="33">
        <v>8.9922668488143813</v>
      </c>
      <c r="AG832" s="33">
        <v>4.8275266191219401</v>
      </c>
      <c r="AH832" s="33">
        <v>2.4637282043497919</v>
      </c>
    </row>
    <row r="833" spans="1:34" ht="14.5" x14ac:dyDescent="0.35">
      <c r="A833" s="8" t="str">
        <f t="shared" si="15"/>
        <v>LohnstückkostenentwicklungSpanien</v>
      </c>
      <c r="B833" s="8">
        <v>833</v>
      </c>
      <c r="C833" s="32" t="s">
        <v>277</v>
      </c>
      <c r="D833" s="32" t="s">
        <v>8</v>
      </c>
      <c r="E833" s="32" t="s">
        <v>151</v>
      </c>
      <c r="F833" s="32" t="s">
        <v>344</v>
      </c>
      <c r="G833" s="32" t="s">
        <v>32</v>
      </c>
      <c r="H833" s="32" t="s">
        <v>375</v>
      </c>
      <c r="I833" s="33">
        <v>2.848209571840755</v>
      </c>
      <c r="J833" s="33">
        <v>2.1301544387428635</v>
      </c>
      <c r="K833" s="33">
        <v>3.2377881973232974</v>
      </c>
      <c r="L833" s="33">
        <v>2.1740384938990331</v>
      </c>
      <c r="M833" s="33">
        <v>3.2539934485973134</v>
      </c>
      <c r="N833" s="33">
        <v>3.066268028482952</v>
      </c>
      <c r="O833" s="33">
        <v>3.4825691884748551</v>
      </c>
      <c r="P833" s="33">
        <v>3.6387053141608874</v>
      </c>
      <c r="Q833" s="33">
        <v>5.9508519278416543</v>
      </c>
      <c r="R833" s="33">
        <v>1.158759912583804</v>
      </c>
      <c r="S833" s="33">
        <v>-0.85028713244602727</v>
      </c>
      <c r="T833" s="33">
        <v>-1.7053551211561739</v>
      </c>
      <c r="U833" s="33">
        <v>-2.5421997993302625</v>
      </c>
      <c r="V833" s="33">
        <v>-0.94502190876596615</v>
      </c>
      <c r="W833" s="33">
        <v>-0.21373673796749415</v>
      </c>
      <c r="X833" s="33">
        <v>-3.9690940037502287E-2</v>
      </c>
      <c r="Y833" s="33">
        <v>-0.93609370000000069</v>
      </c>
      <c r="Z833" s="33">
        <v>0.37739234597495397</v>
      </c>
      <c r="AA833" s="33">
        <v>1.6069376514421378</v>
      </c>
      <c r="AB833" s="33">
        <v>3.7854931287395033</v>
      </c>
      <c r="AC833" s="33">
        <v>9.2075242219898712</v>
      </c>
      <c r="AD833" s="33">
        <v>0.41225612928596433</v>
      </c>
      <c r="AE833" s="33">
        <v>1.0387119652639569</v>
      </c>
      <c r="AF833" s="33">
        <v>4.3377065166622515</v>
      </c>
      <c r="AG833" s="33">
        <v>3.4816620684638337</v>
      </c>
      <c r="AH833" s="33">
        <v>1.7531206612884347</v>
      </c>
    </row>
    <row r="834" spans="1:34" ht="14.5" x14ac:dyDescent="0.35">
      <c r="A834" s="8" t="str">
        <f t="shared" si="15"/>
        <v>LohnstückkostenentwicklungTschechische Republik</v>
      </c>
      <c r="B834" s="8">
        <v>834</v>
      </c>
      <c r="C834" s="32" t="s">
        <v>277</v>
      </c>
      <c r="D834" s="32" t="s">
        <v>22</v>
      </c>
      <c r="E834" s="32" t="s">
        <v>151</v>
      </c>
      <c r="F834" s="32" t="s">
        <v>344</v>
      </c>
      <c r="G834" s="32" t="s">
        <v>32</v>
      </c>
      <c r="H834" s="32" t="s">
        <v>375</v>
      </c>
      <c r="I834" s="33">
        <v>2.7960566819100734</v>
      </c>
      <c r="J834" s="33">
        <v>4.9723010030194672</v>
      </c>
      <c r="K834" s="33">
        <v>6.7337908115512164</v>
      </c>
      <c r="L834" s="33">
        <v>3.250206359286139</v>
      </c>
      <c r="M834" s="33">
        <v>2.8055925588109432</v>
      </c>
      <c r="N834" s="33">
        <v>-0.66230310251521018</v>
      </c>
      <c r="O834" s="33">
        <v>0.56231608696685953</v>
      </c>
      <c r="P834" s="33">
        <v>2.6549077054937271</v>
      </c>
      <c r="Q834" s="33">
        <v>3.8657070968470748</v>
      </c>
      <c r="R834" s="33">
        <v>2.3288546314020664</v>
      </c>
      <c r="S834" s="33">
        <v>0.34808400984687182</v>
      </c>
      <c r="T834" s="33">
        <v>0.75723294345017678</v>
      </c>
      <c r="U834" s="33">
        <v>3.1607843653714838</v>
      </c>
      <c r="V834" s="33">
        <v>0.32104818479832886</v>
      </c>
      <c r="W834" s="33">
        <v>1.0804208782150653</v>
      </c>
      <c r="X834" s="33">
        <v>-0.793168636640047</v>
      </c>
      <c r="Y834" s="33">
        <v>3.0130095999999895</v>
      </c>
      <c r="Z834" s="33">
        <v>3.4724687822342872</v>
      </c>
      <c r="AA834" s="33">
        <v>6.1273445119683032</v>
      </c>
      <c r="AB834" s="33">
        <v>4.3001141913683796</v>
      </c>
      <c r="AC834" s="33">
        <v>7.2772551353748014</v>
      </c>
      <c r="AD834" s="33">
        <v>1.8156093014796966</v>
      </c>
      <c r="AE834" s="33">
        <v>5.0839141110182311</v>
      </c>
      <c r="AF834" s="33">
        <v>9.2976238693150464</v>
      </c>
      <c r="AG834" s="33">
        <v>5.5721399151701547</v>
      </c>
      <c r="AH834" s="33">
        <v>3.6396041731339182</v>
      </c>
    </row>
    <row r="835" spans="1:34" ht="14.5" x14ac:dyDescent="0.35">
      <c r="A835" s="8" t="str">
        <f t="shared" si="15"/>
        <v>LohnstückkostenentwicklungUngarn</v>
      </c>
      <c r="B835" s="8">
        <v>835</v>
      </c>
      <c r="C835" s="32" t="s">
        <v>277</v>
      </c>
      <c r="D835" s="32" t="s">
        <v>24</v>
      </c>
      <c r="E835" s="32" t="s">
        <v>151</v>
      </c>
      <c r="F835" s="32" t="s">
        <v>344</v>
      </c>
      <c r="G835" s="32" t="s">
        <v>32</v>
      </c>
      <c r="H835" s="32" t="s">
        <v>375</v>
      </c>
      <c r="I835" s="33">
        <v>11.900076744506421</v>
      </c>
      <c r="J835" s="33">
        <v>11.75582012091003</v>
      </c>
      <c r="K835" s="33">
        <v>6.1824067082679903</v>
      </c>
      <c r="L835" s="33">
        <v>8.1998431959287927</v>
      </c>
      <c r="M835" s="33">
        <v>5.4478646056100928</v>
      </c>
      <c r="N835" s="33">
        <v>3.1153862705138806</v>
      </c>
      <c r="O835" s="33">
        <v>2.0878905154784206</v>
      </c>
      <c r="P835" s="33">
        <v>5.3139828702434073</v>
      </c>
      <c r="Q835" s="33">
        <v>4.7318929624831725</v>
      </c>
      <c r="R835" s="33">
        <v>1.5252752665335834</v>
      </c>
      <c r="S835" s="33">
        <v>-0.56424170269364993</v>
      </c>
      <c r="T835" s="33">
        <v>2.2226733480734424</v>
      </c>
      <c r="U835" s="33">
        <v>5.2452696599802948</v>
      </c>
      <c r="V835" s="33">
        <v>-0.28811124962541612</v>
      </c>
      <c r="W835" s="33">
        <v>1.086294029274157</v>
      </c>
      <c r="X835" s="33">
        <v>0.51685697494718852</v>
      </c>
      <c r="Y835" s="33">
        <v>3.9561779000000001</v>
      </c>
      <c r="Z835" s="33">
        <v>4.5777605488514155</v>
      </c>
      <c r="AA835" s="33">
        <v>3.3332292447020961</v>
      </c>
      <c r="AB835" s="33">
        <v>3.1432507904635543</v>
      </c>
      <c r="AC835" s="33">
        <v>6.7047357576921485</v>
      </c>
      <c r="AD835" s="33">
        <v>2.9104778675912257</v>
      </c>
      <c r="AE835" s="33">
        <v>12.127388255059032</v>
      </c>
      <c r="AF835" s="33">
        <v>14.929600187946761</v>
      </c>
      <c r="AG835" s="33">
        <v>7.8097536661011446</v>
      </c>
      <c r="AH835" s="33">
        <v>5.1966061492948938</v>
      </c>
    </row>
    <row r="836" spans="1:34" ht="14.5" x14ac:dyDescent="0.35">
      <c r="A836" s="8" t="str">
        <f t="shared" si="15"/>
        <v>LohnstückkostenentwicklungVereinigtes Königreich Großbritannien und Nordirland</v>
      </c>
      <c r="B836" s="8">
        <v>836</v>
      </c>
      <c r="C836" s="32" t="s">
        <v>277</v>
      </c>
      <c r="D836" s="32" t="s">
        <v>57</v>
      </c>
      <c r="E836" s="32" t="s">
        <v>151</v>
      </c>
      <c r="F836" s="32" t="s">
        <v>344</v>
      </c>
      <c r="G836" s="32" t="s">
        <v>32</v>
      </c>
      <c r="H836" s="32" t="s">
        <v>375</v>
      </c>
      <c r="I836" s="33">
        <v>2.6314249693425893</v>
      </c>
      <c r="J836" s="33">
        <v>3.7831008112378441</v>
      </c>
      <c r="K836" s="33">
        <v>0.68915108749476417</v>
      </c>
      <c r="L836" s="33">
        <v>2.9804865538927174</v>
      </c>
      <c r="M836" s="33">
        <v>4.4153181727231328</v>
      </c>
      <c r="N836" s="33">
        <v>2.9081004934276962</v>
      </c>
      <c r="O836" s="33">
        <v>3.6488727661570834</v>
      </c>
      <c r="P836" s="33">
        <v>4.1592309250195285</v>
      </c>
      <c r="Q836" s="33">
        <v>2.1879660553540958</v>
      </c>
      <c r="R836" s="33">
        <v>3.9969762204737407</v>
      </c>
      <c r="S836" s="33">
        <v>0.71936390646148141</v>
      </c>
      <c r="T836" s="33">
        <v>1.228437449648311</v>
      </c>
      <c r="U836" s="33">
        <v>0.87525299080675723</v>
      </c>
      <c r="V836" s="33">
        <v>2.0788946993644259</v>
      </c>
      <c r="W836" s="33">
        <v>9.1832948595268249E-2</v>
      </c>
      <c r="X836" s="33">
        <v>0.78032329815751211</v>
      </c>
      <c r="Y836" s="33">
        <v>2.5997724000000062</v>
      </c>
      <c r="Z836" s="33">
        <v>1.1440410368785479</v>
      </c>
      <c r="AA836" s="33">
        <v>2.5251408003452553</v>
      </c>
      <c r="AB836" s="33">
        <v>3.2301058397340228</v>
      </c>
      <c r="AC836" s="33">
        <v>10.960123793380006</v>
      </c>
      <c r="AD836" s="33">
        <v>-4.0689028898292889</v>
      </c>
      <c r="AE836" s="33">
        <v>2.7699071525295835</v>
      </c>
      <c r="AF836" s="33">
        <v>5.3214851389082014</v>
      </c>
      <c r="AG836" s="33">
        <v>4.0297026964697409</v>
      </c>
      <c r="AH836" s="33">
        <v>2.1320152742096496</v>
      </c>
    </row>
    <row r="837" spans="1:34" ht="14.5" x14ac:dyDescent="0.35">
      <c r="A837" s="8" t="str">
        <f t="shared" si="15"/>
        <v>LohnstückkostenentwicklungZypern</v>
      </c>
      <c r="B837" s="8">
        <v>837</v>
      </c>
      <c r="C837" s="32" t="s">
        <v>277</v>
      </c>
      <c r="D837" s="32" t="s">
        <v>30</v>
      </c>
      <c r="E837" s="32" t="s">
        <v>151</v>
      </c>
      <c r="F837" s="32" t="s">
        <v>344</v>
      </c>
      <c r="G837" s="32" t="s">
        <v>32</v>
      </c>
      <c r="H837" s="32" t="s">
        <v>375</v>
      </c>
      <c r="I837" s="33">
        <v>1.7025149024267705</v>
      </c>
      <c r="J837" s="33">
        <v>1.9593983543287834</v>
      </c>
      <c r="K837" s="33">
        <v>3.1742709863085139</v>
      </c>
      <c r="L837" s="33">
        <v>8.9107732429282578</v>
      </c>
      <c r="M837" s="33">
        <v>1.1251691427135597</v>
      </c>
      <c r="N837" s="33">
        <v>5.3965222087640115</v>
      </c>
      <c r="O837" s="33">
        <v>1.3880222129381252</v>
      </c>
      <c r="P837" s="33">
        <v>1.2242297680212175</v>
      </c>
      <c r="Q837" s="33">
        <v>3.1167120067119072</v>
      </c>
      <c r="R837" s="33">
        <v>7.7615574792698112</v>
      </c>
      <c r="S837" s="33">
        <v>-0.4985086907772569</v>
      </c>
      <c r="T837" s="33">
        <v>2.1201446818035947</v>
      </c>
      <c r="U837" s="33">
        <v>1.6191319350195528</v>
      </c>
      <c r="V837" s="33">
        <v>-4.2727580434297181</v>
      </c>
      <c r="W837" s="33">
        <v>-3.8499463183173361</v>
      </c>
      <c r="X837" s="33">
        <v>-3.0932926250221158</v>
      </c>
      <c r="Y837" s="33">
        <v>-2.7003006999999997</v>
      </c>
      <c r="Z837" s="33">
        <v>1.2180272996999975</v>
      </c>
      <c r="AA837" s="33">
        <v>1.162349701912774</v>
      </c>
      <c r="AB837" s="33">
        <v>2.7034983499839171</v>
      </c>
      <c r="AC837" s="33">
        <v>1.8131015929573806</v>
      </c>
      <c r="AD837" s="33">
        <v>-2.0629447082833536</v>
      </c>
      <c r="AE837" s="33">
        <v>-0.94397317221309152</v>
      </c>
      <c r="AF837" s="33">
        <v>4.5387936468410004</v>
      </c>
      <c r="AG837" s="33">
        <v>2.9675427023788217</v>
      </c>
      <c r="AH837" s="33">
        <v>1.2979423352152679</v>
      </c>
    </row>
    <row r="838" spans="1:34" ht="14.5" x14ac:dyDescent="0.35">
      <c r="A838" s="8" t="str">
        <f t="shared" si="15"/>
        <v>Öffentliches DefizitBelgien</v>
      </c>
      <c r="B838" s="8">
        <v>838</v>
      </c>
      <c r="C838" s="32" t="s">
        <v>210</v>
      </c>
      <c r="D838" s="32" t="s">
        <v>9</v>
      </c>
      <c r="E838" s="32" t="s">
        <v>62</v>
      </c>
      <c r="F838" s="32" t="s">
        <v>344</v>
      </c>
      <c r="G838" s="32" t="s">
        <v>32</v>
      </c>
      <c r="H838" s="32" t="s">
        <v>375</v>
      </c>
      <c r="I838" s="33">
        <v>-7.9297500000000007E-2</v>
      </c>
      <c r="J838" s="33">
        <v>0.23284859999999999</v>
      </c>
      <c r="K838" s="33">
        <v>-4.3695299999999999E-2</v>
      </c>
      <c r="L838" s="33">
        <v>-1.8641523</v>
      </c>
      <c r="M838" s="33">
        <v>-0.2386971</v>
      </c>
      <c r="N838" s="33">
        <v>-2.7149933000000002</v>
      </c>
      <c r="O838" s="33">
        <v>0.2395806</v>
      </c>
      <c r="P838" s="33">
        <v>6.6439899999999996E-2</v>
      </c>
      <c r="Q838" s="33">
        <v>-1.0953449</v>
      </c>
      <c r="R838" s="33">
        <v>-5.4309890999999997</v>
      </c>
      <c r="S838" s="33">
        <v>-4.0877061000000001</v>
      </c>
      <c r="T838" s="33">
        <v>-4.3300783000000003</v>
      </c>
      <c r="U838" s="33">
        <v>-4.3183822999999997</v>
      </c>
      <c r="V838" s="33">
        <v>-3.1293779000000002</v>
      </c>
      <c r="W838" s="33">
        <v>-3.0556822000000001</v>
      </c>
      <c r="X838" s="33">
        <v>-2.4136707999999998</v>
      </c>
      <c r="Y838" s="33">
        <v>-2.3631126</v>
      </c>
      <c r="Z838" s="33">
        <v>-0.68383309999999997</v>
      </c>
      <c r="AA838" s="33">
        <v>-0.86986050000000004</v>
      </c>
      <c r="AB838" s="33">
        <v>-1.9913670000000001</v>
      </c>
      <c r="AC838" s="33">
        <v>-8.8663275000000006</v>
      </c>
      <c r="AD838" s="33">
        <v>-5.3709804999999999</v>
      </c>
      <c r="AE838" s="33">
        <v>-3.5391032999999998</v>
      </c>
      <c r="AF838" s="33">
        <v>-4.9234656000000001</v>
      </c>
      <c r="AG838" s="33">
        <v>-4.8956781999999999</v>
      </c>
      <c r="AH838" s="33">
        <v>-4.963946</v>
      </c>
    </row>
    <row r="839" spans="1:34" ht="14.5" x14ac:dyDescent="0.35">
      <c r="A839" s="8" t="str">
        <f t="shared" si="15"/>
        <v>Öffentliches DefizitBulgarien</v>
      </c>
      <c r="B839" s="8">
        <v>839</v>
      </c>
      <c r="C839" s="32" t="s">
        <v>210</v>
      </c>
      <c r="D839" s="32" t="s">
        <v>25</v>
      </c>
      <c r="E839" s="32" t="s">
        <v>62</v>
      </c>
      <c r="F839" s="32" t="s">
        <v>344</v>
      </c>
      <c r="G839" s="32" t="s">
        <v>32</v>
      </c>
      <c r="H839" s="32" t="s">
        <v>375</v>
      </c>
      <c r="I839" s="33">
        <v>0.10837380000000001</v>
      </c>
      <c r="J839" s="33">
        <v>0.67883990000000005</v>
      </c>
      <c r="K839" s="33">
        <v>-1.0598582000000001</v>
      </c>
      <c r="L839" s="33">
        <v>-3.7747799999999998E-2</v>
      </c>
      <c r="M839" s="33">
        <v>1.7854776000000001</v>
      </c>
      <c r="N839" s="33">
        <v>1.6090055000000001</v>
      </c>
      <c r="O839" s="33">
        <v>2.6677702000000001</v>
      </c>
      <c r="P839" s="33">
        <v>-1.03316E-2</v>
      </c>
      <c r="Q839" s="33">
        <v>1.4194671999999999</v>
      </c>
      <c r="R839" s="33">
        <v>-4.4393751999999997</v>
      </c>
      <c r="S839" s="33">
        <v>-3.6637441000000002</v>
      </c>
      <c r="T839" s="33">
        <v>-1.7471025</v>
      </c>
      <c r="U839" s="33">
        <v>-0.80647040000000003</v>
      </c>
      <c r="V839" s="33">
        <v>-0.72700929999999997</v>
      </c>
      <c r="W839" s="33">
        <v>-5.3806468000000001</v>
      </c>
      <c r="X839" s="33">
        <v>-1.8590534000000001</v>
      </c>
      <c r="Y839" s="33">
        <v>0.31807210000000002</v>
      </c>
      <c r="Z839" s="33">
        <v>1.6239790999999999</v>
      </c>
      <c r="AA839" s="33">
        <v>1.7269253</v>
      </c>
      <c r="AB839" s="33">
        <v>2.1437401</v>
      </c>
      <c r="AC839" s="33">
        <v>-3.8074260999999998</v>
      </c>
      <c r="AD839" s="33">
        <v>-3.9683142</v>
      </c>
      <c r="AE839" s="33">
        <v>-2.8954350999999998</v>
      </c>
      <c r="AF839" s="33">
        <v>-2.9805890000000002</v>
      </c>
      <c r="AG839" s="33">
        <v>-3.0109621999999998</v>
      </c>
      <c r="AH839" s="33">
        <v>-3.2194829</v>
      </c>
    </row>
    <row r="840" spans="1:34" ht="14.5" x14ac:dyDescent="0.35">
      <c r="A840" s="8" t="str">
        <f t="shared" si="15"/>
        <v>Öffentliches DefizitDänemark</v>
      </c>
      <c r="B840" s="8">
        <v>840</v>
      </c>
      <c r="C840" s="32" t="s">
        <v>210</v>
      </c>
      <c r="D840" s="32" t="s">
        <v>5</v>
      </c>
      <c r="E840" s="32" t="s">
        <v>62</v>
      </c>
      <c r="F840" s="32" t="s">
        <v>344</v>
      </c>
      <c r="G840" s="32" t="s">
        <v>32</v>
      </c>
      <c r="H840" s="32" t="s">
        <v>375</v>
      </c>
      <c r="I840" s="33">
        <v>1.8873150000000001</v>
      </c>
      <c r="J840" s="33">
        <v>1.1405542</v>
      </c>
      <c r="K840" s="33">
        <v>-1.5387100000000001E-2</v>
      </c>
      <c r="L840" s="33">
        <v>-0.1331476</v>
      </c>
      <c r="M840" s="33">
        <v>2.0731728999999999</v>
      </c>
      <c r="N840" s="33">
        <v>4.9550305000000003</v>
      </c>
      <c r="O840" s="33">
        <v>4.9871001000000001</v>
      </c>
      <c r="P840" s="33">
        <v>5.0204580999999999</v>
      </c>
      <c r="Q840" s="33">
        <v>3.1739080999999998</v>
      </c>
      <c r="R840" s="33">
        <v>-2.7981424000000001</v>
      </c>
      <c r="S840" s="33">
        <v>-2.7102715000000002</v>
      </c>
      <c r="T840" s="33">
        <v>-2.0557666000000001</v>
      </c>
      <c r="U840" s="33">
        <v>-3.4904443999999999</v>
      </c>
      <c r="V840" s="33">
        <v>-1.2356472000000001</v>
      </c>
      <c r="W840" s="33">
        <v>1.1444277</v>
      </c>
      <c r="X840" s="33">
        <v>-1.3296298</v>
      </c>
      <c r="Y840" s="33">
        <v>-0.1059869</v>
      </c>
      <c r="Z840" s="33">
        <v>1.7862614999999999</v>
      </c>
      <c r="AA840" s="33">
        <v>0.76039040000000002</v>
      </c>
      <c r="AB840" s="33">
        <v>4.1316252000000002</v>
      </c>
      <c r="AC840" s="33">
        <v>0.37997989999999998</v>
      </c>
      <c r="AD840" s="33">
        <v>4.0568005999999999</v>
      </c>
      <c r="AE840" s="33">
        <v>3.3424752999999998</v>
      </c>
      <c r="AF840" s="33">
        <v>2.6268644999999999</v>
      </c>
      <c r="AG840" s="33">
        <v>1.7761298999999999</v>
      </c>
      <c r="AH840" s="33">
        <v>1.1534972999999999</v>
      </c>
    </row>
    <row r="841" spans="1:34" ht="14.5" x14ac:dyDescent="0.35">
      <c r="A841" s="8" t="str">
        <f t="shared" si="15"/>
        <v>Öffentliches DefizitDeutschland</v>
      </c>
      <c r="B841" s="8">
        <v>841</v>
      </c>
      <c r="C841" s="32" t="s">
        <v>210</v>
      </c>
      <c r="D841" s="32" t="s">
        <v>2</v>
      </c>
      <c r="E841" s="32" t="s">
        <v>62</v>
      </c>
      <c r="F841" s="32" t="s">
        <v>344</v>
      </c>
      <c r="G841" s="32" t="s">
        <v>32</v>
      </c>
      <c r="H841" s="32" t="s">
        <v>375</v>
      </c>
      <c r="I841" s="33">
        <v>-1.5846644999999999</v>
      </c>
      <c r="J841" s="33">
        <v>-3.0254449000000001</v>
      </c>
      <c r="K841" s="33">
        <v>-3.8749932</v>
      </c>
      <c r="L841" s="33">
        <v>-3.7042011000000001</v>
      </c>
      <c r="M841" s="33">
        <v>-3.3341584000000002</v>
      </c>
      <c r="N841" s="33">
        <v>-3.3194366</v>
      </c>
      <c r="O841" s="33">
        <v>-1.6531521</v>
      </c>
      <c r="P841" s="33">
        <v>0.26088699999999998</v>
      </c>
      <c r="Q841" s="33">
        <v>-0.11635620000000001</v>
      </c>
      <c r="R841" s="33">
        <v>-3.1505112999999998</v>
      </c>
      <c r="S841" s="33">
        <v>-4.3786461000000001</v>
      </c>
      <c r="T841" s="33">
        <v>-0.88139860000000003</v>
      </c>
      <c r="U841" s="33">
        <v>9.325E-3</v>
      </c>
      <c r="V841" s="33">
        <v>3.9980799999999997E-2</v>
      </c>
      <c r="W841" s="33">
        <v>0.57955270000000003</v>
      </c>
      <c r="X841" s="33">
        <v>0.96055089999999999</v>
      </c>
      <c r="Y841" s="33">
        <v>1.1603513999999999</v>
      </c>
      <c r="Z841" s="33">
        <v>1.3360839</v>
      </c>
      <c r="AA841" s="33">
        <v>1.9499027</v>
      </c>
      <c r="AB841" s="33">
        <v>1.5262614000000001</v>
      </c>
      <c r="AC841" s="33">
        <v>-4.3392983999999997</v>
      </c>
      <c r="AD841" s="33">
        <v>-3.5865319000000002</v>
      </c>
      <c r="AE841" s="33">
        <v>-2.4997356000000002</v>
      </c>
      <c r="AF841" s="33">
        <v>-2.1955581999999998</v>
      </c>
      <c r="AG841" s="33">
        <v>-1.6006777000000001</v>
      </c>
      <c r="AH841" s="33">
        <v>-1.2979715999999999</v>
      </c>
    </row>
    <row r="842" spans="1:34" ht="14.5" x14ac:dyDescent="0.35">
      <c r="A842" s="8" t="str">
        <f t="shared" si="15"/>
        <v>Öffentliches DefizitEstland</v>
      </c>
      <c r="B842" s="8">
        <v>842</v>
      </c>
      <c r="C842" s="32" t="s">
        <v>210</v>
      </c>
      <c r="D842" s="32" t="s">
        <v>18</v>
      </c>
      <c r="E842" s="32" t="s">
        <v>62</v>
      </c>
      <c r="F842" s="32" t="s">
        <v>344</v>
      </c>
      <c r="G842" s="32" t="s">
        <v>32</v>
      </c>
      <c r="H842" s="32" t="s">
        <v>375</v>
      </c>
      <c r="I842" s="33">
        <v>-6.8053199999999994E-2</v>
      </c>
      <c r="J842" s="33">
        <v>0.1989389</v>
      </c>
      <c r="K842" s="33">
        <v>0.41802070000000002</v>
      </c>
      <c r="L842" s="33">
        <v>1.7954285999999999</v>
      </c>
      <c r="M842" s="33">
        <v>2.3942823999999998</v>
      </c>
      <c r="N842" s="33">
        <v>1.1248961</v>
      </c>
      <c r="O842" s="33">
        <v>2.8904269</v>
      </c>
      <c r="P842" s="33">
        <v>2.7406313999999998</v>
      </c>
      <c r="Q842" s="33">
        <v>-2.6477217999999998</v>
      </c>
      <c r="R842" s="33">
        <v>-2.1907944000000001</v>
      </c>
      <c r="S842" s="33">
        <v>0.18994510000000001</v>
      </c>
      <c r="T842" s="33">
        <v>1.0853101999999999</v>
      </c>
      <c r="U842" s="33">
        <v>-0.28688350000000001</v>
      </c>
      <c r="V842" s="33">
        <v>0.18032039999999999</v>
      </c>
      <c r="W842" s="33">
        <v>0.70779320000000001</v>
      </c>
      <c r="X842" s="33">
        <v>0.1134196</v>
      </c>
      <c r="Y842" s="33">
        <v>-0.41199360000000002</v>
      </c>
      <c r="Z842" s="33">
        <v>-0.4753791</v>
      </c>
      <c r="AA842" s="33">
        <v>-0.5529809</v>
      </c>
      <c r="AB842" s="33">
        <v>0.1198526</v>
      </c>
      <c r="AC842" s="33">
        <v>-5.4316442</v>
      </c>
      <c r="AD842" s="33">
        <v>-2.459495</v>
      </c>
      <c r="AE842" s="33">
        <v>-0.96803490000000003</v>
      </c>
      <c r="AF842" s="33">
        <v>-2.9316958</v>
      </c>
      <c r="AG842" s="33">
        <v>-2.4193305999999999</v>
      </c>
      <c r="AH842" s="33">
        <v>-3.5687636999999999</v>
      </c>
    </row>
    <row r="843" spans="1:34" ht="14.5" x14ac:dyDescent="0.35">
      <c r="A843" s="8" t="str">
        <f t="shared" si="15"/>
        <v>Öffentliches DefizitEU27</v>
      </c>
      <c r="B843" s="8">
        <v>843</v>
      </c>
      <c r="C843" s="32" t="s">
        <v>210</v>
      </c>
      <c r="D843" s="32" t="s">
        <v>368</v>
      </c>
      <c r="E843" s="32" t="s">
        <v>62</v>
      </c>
      <c r="F843" s="32" t="s">
        <v>344</v>
      </c>
      <c r="G843" s="32" t="s">
        <v>32</v>
      </c>
      <c r="H843" s="32" t="s">
        <v>375</v>
      </c>
      <c r="I843" s="33">
        <v>-1.1730571000000001</v>
      </c>
      <c r="J843" s="33">
        <v>-1.9083072000000001</v>
      </c>
      <c r="K843" s="33">
        <v>-2.7059088999999998</v>
      </c>
      <c r="L843" s="33">
        <v>-3.0866842000000001</v>
      </c>
      <c r="M843" s="33">
        <v>-2.7154596</v>
      </c>
      <c r="N843" s="33">
        <v>-2.3473380000000001</v>
      </c>
      <c r="O843" s="33">
        <v>-1.3811483</v>
      </c>
      <c r="P843" s="33">
        <v>-0.49940380000000001</v>
      </c>
      <c r="Q843" s="33">
        <v>-2.0063384000000002</v>
      </c>
      <c r="R843" s="33">
        <v>-6.0455285999999999</v>
      </c>
      <c r="S843" s="33">
        <v>-5.9826303000000003</v>
      </c>
      <c r="T843" s="33">
        <v>-4.0887000000000002</v>
      </c>
      <c r="U843" s="33">
        <v>-3.6809710999999998</v>
      </c>
      <c r="V843" s="33">
        <v>-2.9731309000000001</v>
      </c>
      <c r="W843" s="33">
        <v>-2.4140769</v>
      </c>
      <c r="X843" s="33">
        <v>-1.8878446</v>
      </c>
      <c r="Y843" s="33">
        <v>-1.3567663999999999</v>
      </c>
      <c r="Z843" s="33">
        <v>-0.79027349999999996</v>
      </c>
      <c r="AA843" s="33">
        <v>-0.37676019999999999</v>
      </c>
      <c r="AB843" s="33">
        <v>-0.54501029999999995</v>
      </c>
      <c r="AC843" s="33">
        <v>-6.7299968999999997</v>
      </c>
      <c r="AD843" s="33">
        <v>-4.7166344000000002</v>
      </c>
      <c r="AE843" s="33">
        <v>-3.3406463</v>
      </c>
      <c r="AF843" s="33">
        <v>-3.1825437000000001</v>
      </c>
      <c r="AG843" s="33">
        <v>-2.8118672999999998</v>
      </c>
      <c r="AH843" s="33">
        <v>-2.6891823000000001</v>
      </c>
    </row>
    <row r="844" spans="1:34" ht="14.5" x14ac:dyDescent="0.35">
      <c r="A844" s="8" t="str">
        <f t="shared" si="15"/>
        <v>Öffentliches DefizitFinnland</v>
      </c>
      <c r="B844" s="8">
        <v>844</v>
      </c>
      <c r="C844" s="32" t="s">
        <v>210</v>
      </c>
      <c r="D844" s="32" t="s">
        <v>14</v>
      </c>
      <c r="E844" s="32" t="s">
        <v>62</v>
      </c>
      <c r="F844" s="32" t="s">
        <v>344</v>
      </c>
      <c r="G844" s="32" t="s">
        <v>32</v>
      </c>
      <c r="H844" s="32" t="s">
        <v>375</v>
      </c>
      <c r="I844" s="33">
        <v>6.8534614999999999</v>
      </c>
      <c r="J844" s="33">
        <v>4.9762148000000002</v>
      </c>
      <c r="K844" s="33">
        <v>4.0569480999999996</v>
      </c>
      <c r="L844" s="33">
        <v>2.4237392</v>
      </c>
      <c r="M844" s="33">
        <v>2.2096524</v>
      </c>
      <c r="N844" s="33">
        <v>2.6516969000000001</v>
      </c>
      <c r="O844" s="33">
        <v>3.9711504999999998</v>
      </c>
      <c r="P844" s="33">
        <v>5.1081935999999999</v>
      </c>
      <c r="Q844" s="33">
        <v>4.1767687999999996</v>
      </c>
      <c r="R844" s="33">
        <v>-2.4842225999999998</v>
      </c>
      <c r="S844" s="33">
        <v>-2.5337111000000001</v>
      </c>
      <c r="T844" s="33">
        <v>-1.0192022000000001</v>
      </c>
      <c r="U844" s="33">
        <v>-2.1558221</v>
      </c>
      <c r="V844" s="33">
        <v>-2.5249484999999998</v>
      </c>
      <c r="W844" s="33">
        <v>-2.9874768999999999</v>
      </c>
      <c r="X844" s="33">
        <v>-2.4254323000000002</v>
      </c>
      <c r="Y844" s="33">
        <v>-1.6982503</v>
      </c>
      <c r="Z844" s="33">
        <v>-0.65399620000000003</v>
      </c>
      <c r="AA844" s="33">
        <v>-0.85452879999999998</v>
      </c>
      <c r="AB844" s="33">
        <v>-0.94847780000000004</v>
      </c>
      <c r="AC844" s="33">
        <v>-5.5705391999999998</v>
      </c>
      <c r="AD844" s="33">
        <v>-2.7757518999999999</v>
      </c>
      <c r="AE844" s="33">
        <v>-0.78058399999999994</v>
      </c>
      <c r="AF844" s="33">
        <v>-2.4451014</v>
      </c>
      <c r="AG844" s="33">
        <v>-3.2497311999999998</v>
      </c>
      <c r="AH844" s="33">
        <v>-3.3583802</v>
      </c>
    </row>
    <row r="845" spans="1:34" ht="14.5" x14ac:dyDescent="0.35">
      <c r="A845" s="8" t="str">
        <f t="shared" si="15"/>
        <v>Öffentliches DefizitFrankreich</v>
      </c>
      <c r="B845" s="8">
        <v>845</v>
      </c>
      <c r="C845" s="32" t="s">
        <v>210</v>
      </c>
      <c r="D845" s="32" t="s">
        <v>0</v>
      </c>
      <c r="E845" s="32" t="s">
        <v>62</v>
      </c>
      <c r="F845" s="32" t="s">
        <v>344</v>
      </c>
      <c r="G845" s="32" t="s">
        <v>32</v>
      </c>
      <c r="H845" s="32" t="s">
        <v>375</v>
      </c>
      <c r="I845" s="33">
        <v>-1.3184226999999999</v>
      </c>
      <c r="J845" s="33">
        <v>-1.3792745</v>
      </c>
      <c r="K845" s="33">
        <v>-3.1602899</v>
      </c>
      <c r="L845" s="33">
        <v>-4.0155371999999998</v>
      </c>
      <c r="M845" s="33">
        <v>-3.5905703</v>
      </c>
      <c r="N845" s="33">
        <v>-3.3555598999999998</v>
      </c>
      <c r="O845" s="33">
        <v>-2.4436855999999998</v>
      </c>
      <c r="P845" s="33">
        <v>-2.6362961999999999</v>
      </c>
      <c r="Q845" s="33">
        <v>-3.2637347999999999</v>
      </c>
      <c r="R845" s="33">
        <v>-7.1747791000000003</v>
      </c>
      <c r="S845" s="33">
        <v>-6.8867216999999998</v>
      </c>
      <c r="T845" s="33">
        <v>-5.1547609000000003</v>
      </c>
      <c r="U845" s="33">
        <v>-4.9809843000000003</v>
      </c>
      <c r="V845" s="33">
        <v>-4.0840945</v>
      </c>
      <c r="W845" s="33">
        <v>-3.9046593000000001</v>
      </c>
      <c r="X845" s="33">
        <v>-3.6251747000000001</v>
      </c>
      <c r="Y845" s="33">
        <v>-3.6372564000000001</v>
      </c>
      <c r="Z845" s="33">
        <v>-2.9584171000000001</v>
      </c>
      <c r="AA845" s="33">
        <v>-2.2889545</v>
      </c>
      <c r="AB845" s="33">
        <v>-3.0646507999999999</v>
      </c>
      <c r="AC845" s="33">
        <v>-8.9840938000000001</v>
      </c>
      <c r="AD845" s="33">
        <v>-6.4776841000000003</v>
      </c>
      <c r="AE845" s="33">
        <v>-4.8045274999999998</v>
      </c>
      <c r="AF845" s="33">
        <v>-4.7919041</v>
      </c>
      <c r="AG845" s="33">
        <v>-4.4224125000000001</v>
      </c>
      <c r="AH845" s="33">
        <v>-4.3284947999999996</v>
      </c>
    </row>
    <row r="846" spans="1:34" ht="14.5" x14ac:dyDescent="0.35">
      <c r="A846" s="8" t="str">
        <f t="shared" si="15"/>
        <v>Öffentliches DefizitGriechenland</v>
      </c>
      <c r="B846" s="8">
        <v>846</v>
      </c>
      <c r="C846" s="32" t="s">
        <v>210</v>
      </c>
      <c r="D846" s="32" t="s">
        <v>6</v>
      </c>
      <c r="E846" s="32" t="s">
        <v>62</v>
      </c>
      <c r="F846" s="32" t="s">
        <v>344</v>
      </c>
      <c r="G846" s="32" t="s">
        <v>32</v>
      </c>
      <c r="H846" s="32" t="s">
        <v>375</v>
      </c>
      <c r="I846" s="33">
        <v>-4.0630870999999997</v>
      </c>
      <c r="J846" s="33">
        <v>-5.4660557000000001</v>
      </c>
      <c r="K846" s="33">
        <v>-6.0240757</v>
      </c>
      <c r="L846" s="33">
        <v>-7.8304172000000003</v>
      </c>
      <c r="M846" s="33">
        <v>-8.8278798999999992</v>
      </c>
      <c r="N846" s="33">
        <v>-6.1879426999999998</v>
      </c>
      <c r="O846" s="33">
        <v>-5.9459774999999997</v>
      </c>
      <c r="P846" s="33">
        <v>-6.7070746999999997</v>
      </c>
      <c r="Q846" s="33">
        <v>-10.176023900000001</v>
      </c>
      <c r="R846" s="33">
        <v>-15.215073500000001</v>
      </c>
      <c r="S846" s="33">
        <v>-11.3972607</v>
      </c>
      <c r="T846" s="33">
        <v>-10.5081831</v>
      </c>
      <c r="U846" s="33">
        <v>-9.1893732000000004</v>
      </c>
      <c r="V846" s="33">
        <v>-13.4630922</v>
      </c>
      <c r="W846" s="33">
        <v>-3.7311836999999999</v>
      </c>
      <c r="X846" s="33">
        <v>-5.8536410999999999</v>
      </c>
      <c r="Y846" s="33">
        <v>0.2332456</v>
      </c>
      <c r="Z846" s="33">
        <v>0.78630500000000003</v>
      </c>
      <c r="AA846" s="33">
        <v>0.92282319999999995</v>
      </c>
      <c r="AB846" s="33">
        <v>0.85902690000000004</v>
      </c>
      <c r="AC846" s="33">
        <v>-9.7251176000000008</v>
      </c>
      <c r="AD846" s="33">
        <v>-6.9768594999999998</v>
      </c>
      <c r="AE846" s="33">
        <v>-2.3676314000000001</v>
      </c>
      <c r="AF846" s="33">
        <v>-2.3479559000000001</v>
      </c>
      <c r="AG846" s="33">
        <v>-0.86533400000000005</v>
      </c>
      <c r="AH846" s="33">
        <v>-0.78391670000000002</v>
      </c>
    </row>
    <row r="847" spans="1:34" ht="14.5" x14ac:dyDescent="0.35">
      <c r="A847" s="8" t="str">
        <f t="shared" si="15"/>
        <v>Öffentliches DefizitIrland</v>
      </c>
      <c r="B847" s="8">
        <v>847</v>
      </c>
      <c r="C847" s="32" t="s">
        <v>210</v>
      </c>
      <c r="D847" s="32" t="s">
        <v>4</v>
      </c>
      <c r="E847" s="32" t="s">
        <v>62</v>
      </c>
      <c r="F847" s="32" t="s">
        <v>344</v>
      </c>
      <c r="G847" s="32" t="s">
        <v>32</v>
      </c>
      <c r="H847" s="32" t="s">
        <v>375</v>
      </c>
      <c r="I847" s="33">
        <v>4.8549942000000001</v>
      </c>
      <c r="J847" s="33">
        <v>0.95936440000000001</v>
      </c>
      <c r="K847" s="33">
        <v>-0.51930339999999997</v>
      </c>
      <c r="L847" s="33">
        <v>0.34603820000000002</v>
      </c>
      <c r="M847" s="33">
        <v>1.2981609000000001</v>
      </c>
      <c r="N847" s="33">
        <v>1.5704191000000001</v>
      </c>
      <c r="O847" s="33">
        <v>2.7753755</v>
      </c>
      <c r="P847" s="33">
        <v>0.26783459999999998</v>
      </c>
      <c r="Q847" s="33">
        <v>-7.0305587999999997</v>
      </c>
      <c r="R847" s="33">
        <v>-13.8728175</v>
      </c>
      <c r="S847" s="33">
        <v>-32.118770699999999</v>
      </c>
      <c r="T847" s="33">
        <v>-13.572339400000001</v>
      </c>
      <c r="U847" s="33">
        <v>-8.4826040999999996</v>
      </c>
      <c r="V847" s="33">
        <v>-6.3995312999999996</v>
      </c>
      <c r="W847" s="33">
        <v>-3.6053636</v>
      </c>
      <c r="X847" s="33">
        <v>-2.0333629000000002</v>
      </c>
      <c r="Y847" s="33">
        <v>-0.76796410000000004</v>
      </c>
      <c r="Z847" s="33">
        <v>-0.28859570000000001</v>
      </c>
      <c r="AA847" s="33">
        <v>0.13356589999999999</v>
      </c>
      <c r="AB847" s="33">
        <v>0.4745994</v>
      </c>
      <c r="AC847" s="33">
        <v>-4.9843057999999996</v>
      </c>
      <c r="AD847" s="33">
        <v>-1.5204607000000001</v>
      </c>
      <c r="AE847" s="33">
        <v>1.6797778999999999</v>
      </c>
      <c r="AF847" s="33">
        <v>0.93825400000000003</v>
      </c>
      <c r="AG847" s="33">
        <v>0.61859169999999997</v>
      </c>
      <c r="AH847" s="33">
        <v>1.0152300000000001</v>
      </c>
    </row>
    <row r="848" spans="1:34" ht="14.5" x14ac:dyDescent="0.35">
      <c r="A848" s="8" t="str">
        <f t="shared" si="15"/>
        <v>Öffentliches DefizitItalien</v>
      </c>
      <c r="B848" s="8">
        <v>848</v>
      </c>
      <c r="C848" s="32" t="s">
        <v>210</v>
      </c>
      <c r="D848" s="32" t="s">
        <v>3</v>
      </c>
      <c r="E848" s="32" t="s">
        <v>62</v>
      </c>
      <c r="F848" s="32" t="s">
        <v>344</v>
      </c>
      <c r="G848" s="32" t="s">
        <v>32</v>
      </c>
      <c r="H848" s="32" t="s">
        <v>375</v>
      </c>
      <c r="I848" s="33">
        <v>-2.4233337000000001</v>
      </c>
      <c r="J848" s="33">
        <v>-3.1903095000000001</v>
      </c>
      <c r="K848" s="33">
        <v>-2.8693016</v>
      </c>
      <c r="L848" s="33">
        <v>-3.2176252000000001</v>
      </c>
      <c r="M848" s="33">
        <v>-3.47885</v>
      </c>
      <c r="N848" s="33">
        <v>-4.0825227000000002</v>
      </c>
      <c r="O848" s="33">
        <v>-3.6165696999999999</v>
      </c>
      <c r="P848" s="33">
        <v>-1.3402567999999999</v>
      </c>
      <c r="Q848" s="33">
        <v>-2.5639015000000001</v>
      </c>
      <c r="R848" s="33">
        <v>-5.1210459999999998</v>
      </c>
      <c r="S848" s="33">
        <v>-4.2397364</v>
      </c>
      <c r="T848" s="33">
        <v>-3.5930124000000001</v>
      </c>
      <c r="U848" s="33">
        <v>-2.9454085000000001</v>
      </c>
      <c r="V848" s="33">
        <v>-2.8542529000000001</v>
      </c>
      <c r="W848" s="33">
        <v>-2.9543955999999998</v>
      </c>
      <c r="X848" s="33">
        <v>-2.5522018000000002</v>
      </c>
      <c r="Y848" s="33">
        <v>-2.4038989000000002</v>
      </c>
      <c r="Z848" s="33">
        <v>-2.4191047999999999</v>
      </c>
      <c r="AA848" s="33">
        <v>-2.1651343999999999</v>
      </c>
      <c r="AB848" s="33">
        <v>-1.5030208</v>
      </c>
      <c r="AC848" s="33">
        <v>-9.5986744000000002</v>
      </c>
      <c r="AD848" s="33">
        <v>-8.7748501999999995</v>
      </c>
      <c r="AE848" s="33">
        <v>-8.0371784999999996</v>
      </c>
      <c r="AF848" s="33">
        <v>-5.2912549999999996</v>
      </c>
      <c r="AG848" s="33">
        <v>-4.3580772999999997</v>
      </c>
      <c r="AH848" s="33">
        <v>-4.2752343000000002</v>
      </c>
    </row>
    <row r="849" spans="1:34" ht="14.5" x14ac:dyDescent="0.35">
      <c r="A849" s="8" t="str">
        <f t="shared" si="15"/>
        <v>Öffentliches DefizitKroatien</v>
      </c>
      <c r="B849" s="8">
        <v>849</v>
      </c>
      <c r="C849" s="32" t="s">
        <v>210</v>
      </c>
      <c r="D849" s="32" t="s">
        <v>27</v>
      </c>
      <c r="E849" s="32" t="s">
        <v>62</v>
      </c>
      <c r="F849" s="32" t="s">
        <v>344</v>
      </c>
      <c r="G849" s="32" t="s">
        <v>32</v>
      </c>
      <c r="H849" s="32" t="s">
        <v>375</v>
      </c>
      <c r="I849" s="33">
        <v>-8.8150197000000006</v>
      </c>
      <c r="J849" s="33">
        <v>-4.5600630000000004</v>
      </c>
      <c r="K849" s="33">
        <v>-4.5900008999999997</v>
      </c>
      <c r="L849" s="33">
        <v>-4.5940637000000004</v>
      </c>
      <c r="M849" s="33">
        <v>-5.7294340000000004</v>
      </c>
      <c r="N849" s="33">
        <v>-3.0312199</v>
      </c>
      <c r="O849" s="33">
        <v>-1.8582768000000001</v>
      </c>
      <c r="P849" s="33">
        <v>-2.1202044999999998</v>
      </c>
      <c r="Q849" s="33">
        <v>-2.3278881</v>
      </c>
      <c r="R849" s="33">
        <v>-7.0161072999999998</v>
      </c>
      <c r="S849" s="33">
        <v>-6.6578584999999997</v>
      </c>
      <c r="T849" s="33">
        <v>-7.6180703000000003</v>
      </c>
      <c r="U849" s="33">
        <v>-5.4931505999999999</v>
      </c>
      <c r="V849" s="33">
        <v>-5.5308235999999997</v>
      </c>
      <c r="W849" s="33">
        <v>-5.1569029999999998</v>
      </c>
      <c r="X849" s="33">
        <v>-3.4875991000000002</v>
      </c>
      <c r="Y849" s="33">
        <v>-1.0338236999999999</v>
      </c>
      <c r="Z849" s="33">
        <v>0.62612210000000001</v>
      </c>
      <c r="AA849" s="33">
        <v>-5.2496399999999999E-2</v>
      </c>
      <c r="AB849" s="33">
        <v>0.21666379999999999</v>
      </c>
      <c r="AC849" s="33">
        <v>-7.2932037999999997</v>
      </c>
      <c r="AD849" s="33">
        <v>-2.5005400999999998</v>
      </c>
      <c r="AE849" s="33">
        <v>0.1113936</v>
      </c>
      <c r="AF849" s="33">
        <v>-0.14062659999999999</v>
      </c>
      <c r="AG849" s="33">
        <v>-1.8471464</v>
      </c>
      <c r="AH849" s="33">
        <v>-1.7618723999999999</v>
      </c>
    </row>
    <row r="850" spans="1:34" ht="14.5" x14ac:dyDescent="0.35">
      <c r="A850" s="8" t="str">
        <f t="shared" si="15"/>
        <v>Öffentliches DefizitLettland</v>
      </c>
      <c r="B850" s="8">
        <v>850</v>
      </c>
      <c r="C850" s="32" t="s">
        <v>210</v>
      </c>
      <c r="D850" s="32" t="s">
        <v>19</v>
      </c>
      <c r="E850" s="32" t="s">
        <v>62</v>
      </c>
      <c r="F850" s="32" t="s">
        <v>344</v>
      </c>
      <c r="G850" s="32" t="s">
        <v>32</v>
      </c>
      <c r="H850" s="32" t="s">
        <v>375</v>
      </c>
      <c r="I850" s="33">
        <v>-2.7235971999999999</v>
      </c>
      <c r="J850" s="33">
        <v>-1.9453966</v>
      </c>
      <c r="K850" s="33">
        <v>-2.3196721999999999</v>
      </c>
      <c r="L850" s="33">
        <v>-1.5649111</v>
      </c>
      <c r="M850" s="33">
        <v>-1.1853952999999999</v>
      </c>
      <c r="N850" s="33">
        <v>-0.47949540000000002</v>
      </c>
      <c r="O850" s="33">
        <v>-0.52953550000000005</v>
      </c>
      <c r="P850" s="33">
        <v>-0.55959700000000001</v>
      </c>
      <c r="Q850" s="33">
        <v>-4.2525433000000001</v>
      </c>
      <c r="R850" s="33">
        <v>-9.5448371000000005</v>
      </c>
      <c r="S850" s="33">
        <v>-8.6152239999999995</v>
      </c>
      <c r="T850" s="33">
        <v>-4.3037182999999999</v>
      </c>
      <c r="U850" s="33">
        <v>-1.4106169</v>
      </c>
      <c r="V850" s="33">
        <v>-1.2206684999999999</v>
      </c>
      <c r="W850" s="33">
        <v>-1.6142521999999999</v>
      </c>
      <c r="X850" s="33">
        <v>-1.4774054999999999</v>
      </c>
      <c r="Y850" s="33">
        <v>-2.30181E-2</v>
      </c>
      <c r="Z850" s="33">
        <v>-0.29372490000000001</v>
      </c>
      <c r="AA850" s="33">
        <v>-0.74375139999999995</v>
      </c>
      <c r="AB850" s="33">
        <v>-0.48690230000000001</v>
      </c>
      <c r="AC850" s="33">
        <v>-4.4598272999999997</v>
      </c>
      <c r="AD850" s="33">
        <v>-7.1809497999999996</v>
      </c>
      <c r="AE850" s="33">
        <v>-4.6033669000000002</v>
      </c>
      <c r="AF850" s="33">
        <v>-3.2153507000000001</v>
      </c>
      <c r="AG850" s="33">
        <v>-3.0511181000000001</v>
      </c>
      <c r="AH850" s="33">
        <v>-3.0652973999999999</v>
      </c>
    </row>
    <row r="851" spans="1:34" ht="14.5" x14ac:dyDescent="0.35">
      <c r="A851" s="8" t="str">
        <f t="shared" si="15"/>
        <v>Öffentliches DefizitLitauen</v>
      </c>
      <c r="B851" s="8">
        <v>851</v>
      </c>
      <c r="C851" s="32" t="s">
        <v>210</v>
      </c>
      <c r="D851" s="32" t="s">
        <v>20</v>
      </c>
      <c r="E851" s="32" t="s">
        <v>62</v>
      </c>
      <c r="F851" s="32" t="s">
        <v>344</v>
      </c>
      <c r="G851" s="32" t="s">
        <v>32</v>
      </c>
      <c r="H851" s="32" t="s">
        <v>375</v>
      </c>
      <c r="I851" s="33">
        <v>-3.1887173</v>
      </c>
      <c r="J851" s="33">
        <v>-3.5311395000000001</v>
      </c>
      <c r="K851" s="33">
        <v>-1.8574151000000001</v>
      </c>
      <c r="L851" s="33">
        <v>-1.2656456</v>
      </c>
      <c r="M851" s="33">
        <v>-1.3936036999999999</v>
      </c>
      <c r="N851" s="33">
        <v>-0.3434236</v>
      </c>
      <c r="O851" s="33">
        <v>-0.2723952</v>
      </c>
      <c r="P851" s="33">
        <v>-0.81616699999999998</v>
      </c>
      <c r="Q851" s="33">
        <v>-3.0864600000000002</v>
      </c>
      <c r="R851" s="33">
        <v>-9.1184484999999995</v>
      </c>
      <c r="S851" s="33">
        <v>-6.9004485000000004</v>
      </c>
      <c r="T851" s="33">
        <v>-8.9471366999999997</v>
      </c>
      <c r="U851" s="33">
        <v>-3.1709814999999999</v>
      </c>
      <c r="V851" s="33">
        <v>-2.6264042999999999</v>
      </c>
      <c r="W851" s="33">
        <v>-0.60148199999999996</v>
      </c>
      <c r="X851" s="33">
        <v>-0.2993383</v>
      </c>
      <c r="Y851" s="33">
        <v>0.25155660000000002</v>
      </c>
      <c r="Z851" s="33">
        <v>0.41725509999999999</v>
      </c>
      <c r="AA851" s="33">
        <v>0.53738059999999999</v>
      </c>
      <c r="AB851" s="33">
        <v>0.4878556</v>
      </c>
      <c r="AC851" s="33">
        <v>-6.4900422999999998</v>
      </c>
      <c r="AD851" s="33">
        <v>-1.1477191</v>
      </c>
      <c r="AE851" s="33">
        <v>-0.6527094</v>
      </c>
      <c r="AF851" s="33">
        <v>-1.5909302999999999</v>
      </c>
      <c r="AG851" s="33">
        <v>-2.3042094</v>
      </c>
      <c r="AH851" s="33">
        <v>-2.0753415999999998</v>
      </c>
    </row>
    <row r="852" spans="1:34" ht="14.5" x14ac:dyDescent="0.35">
      <c r="A852" s="8" t="str">
        <f t="shared" si="15"/>
        <v>Öffentliches DefizitLuxemburg</v>
      </c>
      <c r="B852" s="8">
        <v>852</v>
      </c>
      <c r="C852" s="32" t="s">
        <v>210</v>
      </c>
      <c r="D852" s="32" t="s">
        <v>10</v>
      </c>
      <c r="E852" s="32" t="s">
        <v>62</v>
      </c>
      <c r="F852" s="32" t="s">
        <v>344</v>
      </c>
      <c r="G852" s="32" t="s">
        <v>32</v>
      </c>
      <c r="H852" s="32" t="s">
        <v>375</v>
      </c>
      <c r="I852" s="33">
        <v>5.5449332</v>
      </c>
      <c r="J852" s="33">
        <v>5.6266591000000004</v>
      </c>
      <c r="K852" s="33">
        <v>2.0309791000000001</v>
      </c>
      <c r="L852" s="33">
        <v>0.27295999999999998</v>
      </c>
      <c r="M852" s="33">
        <v>-1.3933256000000001</v>
      </c>
      <c r="N852" s="33">
        <v>-0.20782020000000001</v>
      </c>
      <c r="O852" s="33">
        <v>1.91157</v>
      </c>
      <c r="P852" s="33">
        <v>4.3629306999999997</v>
      </c>
      <c r="Q852" s="33">
        <v>3.3739436</v>
      </c>
      <c r="R852" s="33">
        <v>-0.20998320000000001</v>
      </c>
      <c r="S852" s="33">
        <v>-0.31747959999999997</v>
      </c>
      <c r="T852" s="33">
        <v>0.65840960000000004</v>
      </c>
      <c r="U852" s="33">
        <v>0.50644540000000005</v>
      </c>
      <c r="V852" s="33">
        <v>0.8437403</v>
      </c>
      <c r="W852" s="33">
        <v>1.3388150999999999</v>
      </c>
      <c r="X852" s="33">
        <v>1.3340586000000001</v>
      </c>
      <c r="Y852" s="33">
        <v>1.8929666000000001</v>
      </c>
      <c r="Z852" s="33">
        <v>1.3668501</v>
      </c>
      <c r="AA852" s="33">
        <v>2.9768553999999998</v>
      </c>
      <c r="AB852" s="33">
        <v>2.221698</v>
      </c>
      <c r="AC852" s="33">
        <v>-3.4442235000000001</v>
      </c>
      <c r="AD852" s="33">
        <v>0.57529719999999995</v>
      </c>
      <c r="AE852" s="33">
        <v>-0.28674430000000001</v>
      </c>
      <c r="AF852" s="33">
        <v>-1.9228779</v>
      </c>
      <c r="AG852" s="33">
        <v>-2.1488816000000002</v>
      </c>
      <c r="AH852" s="33">
        <v>-0.98509930000000001</v>
      </c>
    </row>
    <row r="853" spans="1:34" ht="14.5" x14ac:dyDescent="0.35">
      <c r="A853" s="8" t="str">
        <f t="shared" si="15"/>
        <v>Öffentliches DefizitMalta</v>
      </c>
      <c r="B853" s="8">
        <v>853</v>
      </c>
      <c r="C853" s="32" t="s">
        <v>210</v>
      </c>
      <c r="D853" s="32" t="s">
        <v>16</v>
      </c>
      <c r="E853" s="32" t="s">
        <v>62</v>
      </c>
      <c r="F853" s="32" t="s">
        <v>344</v>
      </c>
      <c r="G853" s="32" t="s">
        <v>32</v>
      </c>
      <c r="H853" s="32" t="s">
        <v>375</v>
      </c>
      <c r="I853" s="33">
        <v>-5.4654676000000002</v>
      </c>
      <c r="J853" s="33">
        <v>-6.0688219999999999</v>
      </c>
      <c r="K853" s="33">
        <v>-5.3436973999999999</v>
      </c>
      <c r="L853" s="33">
        <v>-8.9378217000000006</v>
      </c>
      <c r="M853" s="33">
        <v>-4.2487564999999998</v>
      </c>
      <c r="N853" s="33">
        <v>-2.8259922</v>
      </c>
      <c r="O853" s="33">
        <v>-2.4504904999999999</v>
      </c>
      <c r="P853" s="33">
        <v>-2.0499871999999999</v>
      </c>
      <c r="Q853" s="33">
        <v>-4.0750754999999996</v>
      </c>
      <c r="R853" s="33">
        <v>-3.1279754</v>
      </c>
      <c r="S853" s="33">
        <v>-2.2359811000000001</v>
      </c>
      <c r="T853" s="33">
        <v>-3.0326661000000001</v>
      </c>
      <c r="U853" s="33">
        <v>-3.3566615999999998</v>
      </c>
      <c r="V853" s="33">
        <v>-2.2368098000000001</v>
      </c>
      <c r="W853" s="33">
        <v>-1.5198088999999999</v>
      </c>
      <c r="X853" s="33">
        <v>-0.85728199999999999</v>
      </c>
      <c r="Y853" s="33">
        <v>1.1298599</v>
      </c>
      <c r="Z853" s="33">
        <v>3.2940703</v>
      </c>
      <c r="AA853" s="33">
        <v>1.9533855</v>
      </c>
      <c r="AB853" s="33">
        <v>0.5131038</v>
      </c>
      <c r="AC853" s="33">
        <v>-9.6197692000000004</v>
      </c>
      <c r="AD853" s="33">
        <v>-7.4591517999999999</v>
      </c>
      <c r="AE853" s="33">
        <v>-5.7063277000000001</v>
      </c>
      <c r="AF853" s="33">
        <v>-5.0692393999999998</v>
      </c>
      <c r="AG853" s="33">
        <v>-4.6172554000000003</v>
      </c>
      <c r="AH853" s="33">
        <v>-4.1346841000000003</v>
      </c>
    </row>
    <row r="854" spans="1:34" ht="14.5" x14ac:dyDescent="0.35">
      <c r="A854" s="8" t="str">
        <f t="shared" si="15"/>
        <v>Öffentliches DefizitNiederlande</v>
      </c>
      <c r="B854" s="8">
        <v>854</v>
      </c>
      <c r="C854" s="32" t="s">
        <v>210</v>
      </c>
      <c r="D854" s="32" t="s">
        <v>1</v>
      </c>
      <c r="E854" s="32" t="s">
        <v>62</v>
      </c>
      <c r="F854" s="32" t="s">
        <v>344</v>
      </c>
      <c r="G854" s="32" t="s">
        <v>32</v>
      </c>
      <c r="H854" s="32" t="s">
        <v>375</v>
      </c>
      <c r="I854" s="33">
        <v>1.1871498</v>
      </c>
      <c r="J854" s="33">
        <v>-0.43807499999999999</v>
      </c>
      <c r="K854" s="33">
        <v>-2.0249952000000002</v>
      </c>
      <c r="L854" s="33">
        <v>-3.0898382999999998</v>
      </c>
      <c r="M854" s="33">
        <v>-1.7867466999999999</v>
      </c>
      <c r="N854" s="33">
        <v>-0.47142499999999998</v>
      </c>
      <c r="O854" s="33">
        <v>-3.26749E-2</v>
      </c>
      <c r="P854" s="33">
        <v>-0.2319234</v>
      </c>
      <c r="Q854" s="33">
        <v>0.12469139999999999</v>
      </c>
      <c r="R854" s="33">
        <v>-5.2166788000000004</v>
      </c>
      <c r="S854" s="33">
        <v>-5.3395954999999997</v>
      </c>
      <c r="T854" s="33">
        <v>-4.4421619000000003</v>
      </c>
      <c r="U854" s="33">
        <v>-3.9317514</v>
      </c>
      <c r="V854" s="33">
        <v>-2.9567136999999999</v>
      </c>
      <c r="W854" s="33">
        <v>-2.2538567</v>
      </c>
      <c r="X854" s="33">
        <v>-1.9436007</v>
      </c>
      <c r="Y854" s="33">
        <v>0.126917</v>
      </c>
      <c r="Z854" s="33">
        <v>1.371138</v>
      </c>
      <c r="AA854" s="33">
        <v>1.5023508000000001</v>
      </c>
      <c r="AB854" s="33">
        <v>1.7991402999999999</v>
      </c>
      <c r="AC854" s="33">
        <v>-3.7146121000000001</v>
      </c>
      <c r="AD854" s="33">
        <v>-2.2359626000000001</v>
      </c>
      <c r="AE854" s="33">
        <v>-9.3683299999999997E-2</v>
      </c>
      <c r="AF854" s="33">
        <v>-0.50321930000000004</v>
      </c>
      <c r="AG854" s="33">
        <v>-1.7567535999999999</v>
      </c>
      <c r="AH854" s="33">
        <v>-2.0235053000000001</v>
      </c>
    </row>
    <row r="855" spans="1:34" ht="14.5" x14ac:dyDescent="0.35">
      <c r="A855" s="8" t="str">
        <f t="shared" si="15"/>
        <v>Öffentliches DefizitÖsterreich</v>
      </c>
      <c r="B855" s="8">
        <v>855</v>
      </c>
      <c r="C855" s="32" t="s">
        <v>210</v>
      </c>
      <c r="D855" s="32" t="s">
        <v>56</v>
      </c>
      <c r="E855" s="32" t="s">
        <v>62</v>
      </c>
      <c r="F855" s="32" t="s">
        <v>344</v>
      </c>
      <c r="G855" s="32" t="s">
        <v>32</v>
      </c>
      <c r="H855" s="32" t="s">
        <v>375</v>
      </c>
      <c r="I855" s="33">
        <v>-2.4047022999999998</v>
      </c>
      <c r="J855" s="33">
        <v>-0.66157549999999998</v>
      </c>
      <c r="K855" s="33">
        <v>-1.3811749</v>
      </c>
      <c r="L855" s="33">
        <v>-1.7864255</v>
      </c>
      <c r="M855" s="33">
        <v>-4.8049860000000004</v>
      </c>
      <c r="N855" s="33">
        <v>-2.5083495999999998</v>
      </c>
      <c r="O855" s="33">
        <v>-2.5354481</v>
      </c>
      <c r="P855" s="33">
        <v>-1.3546227</v>
      </c>
      <c r="Q855" s="33">
        <v>-1.4952653</v>
      </c>
      <c r="R855" s="33">
        <v>-5.3297062000000004</v>
      </c>
      <c r="S855" s="33">
        <v>-4.4412671000000001</v>
      </c>
      <c r="T855" s="33">
        <v>-2.553566</v>
      </c>
      <c r="U855" s="33">
        <v>-2.1890706</v>
      </c>
      <c r="V855" s="33">
        <v>-1.9500774999999999</v>
      </c>
      <c r="W855" s="33">
        <v>-2.7291482</v>
      </c>
      <c r="X855" s="33">
        <v>-1.0099886</v>
      </c>
      <c r="Y855" s="33">
        <v>-1.5345911999999999</v>
      </c>
      <c r="Z855" s="33">
        <v>-0.81611840000000002</v>
      </c>
      <c r="AA855" s="33">
        <v>0.1701464</v>
      </c>
      <c r="AB855" s="33">
        <v>0.56754269999999996</v>
      </c>
      <c r="AC855" s="33">
        <v>-7.9911190999999997</v>
      </c>
      <c r="AD855" s="33">
        <v>-5.7888333000000003</v>
      </c>
      <c r="AE855" s="33">
        <v>-3.5418527000000002</v>
      </c>
      <c r="AF855" s="33">
        <v>-2.5554554</v>
      </c>
      <c r="AG855" s="33">
        <v>-2.3797291999999999</v>
      </c>
      <c r="AH855" s="33">
        <v>-2.205082</v>
      </c>
    </row>
    <row r="856" spans="1:34" ht="14.5" x14ac:dyDescent="0.35">
      <c r="A856" s="8" t="str">
        <f t="shared" si="15"/>
        <v>Öffentliches DefizitPolen</v>
      </c>
      <c r="B856" s="8">
        <v>856</v>
      </c>
      <c r="C856" s="32" t="s">
        <v>210</v>
      </c>
      <c r="D856" s="32" t="s">
        <v>21</v>
      </c>
      <c r="E856" s="32" t="s">
        <v>62</v>
      </c>
      <c r="F856" s="32" t="s">
        <v>344</v>
      </c>
      <c r="G856" s="32" t="s">
        <v>32</v>
      </c>
      <c r="H856" s="32" t="s">
        <v>375</v>
      </c>
      <c r="I856" s="33">
        <v>-3.9943458999999999</v>
      </c>
      <c r="J856" s="33">
        <v>-4.7413594999999997</v>
      </c>
      <c r="K856" s="33">
        <v>-4.8175727000000004</v>
      </c>
      <c r="L856" s="33">
        <v>-6.0361069000000001</v>
      </c>
      <c r="M856" s="33">
        <v>-5.0077645000000004</v>
      </c>
      <c r="N856" s="33">
        <v>-3.9383058000000002</v>
      </c>
      <c r="O856" s="33">
        <v>-3.5394523000000002</v>
      </c>
      <c r="P856" s="33">
        <v>-1.8825136</v>
      </c>
      <c r="Q856" s="33">
        <v>-3.6061019000000001</v>
      </c>
      <c r="R856" s="33">
        <v>-7.2520543999999996</v>
      </c>
      <c r="S856" s="33">
        <v>-7.4652390000000004</v>
      </c>
      <c r="T856" s="33">
        <v>-5.0043736000000001</v>
      </c>
      <c r="U856" s="33">
        <v>-3.8159304999999999</v>
      </c>
      <c r="V856" s="33">
        <v>-4.2681363000000001</v>
      </c>
      <c r="W856" s="33">
        <v>-3.6686893</v>
      </c>
      <c r="X856" s="33">
        <v>-2.6000418999999999</v>
      </c>
      <c r="Y856" s="33">
        <v>-2.3990870000000002</v>
      </c>
      <c r="Z856" s="33">
        <v>-1.492389</v>
      </c>
      <c r="AA856" s="33">
        <v>-0.24947030000000001</v>
      </c>
      <c r="AB856" s="33">
        <v>-0.74324049999999997</v>
      </c>
      <c r="AC856" s="33">
        <v>-6.9228702999999996</v>
      </c>
      <c r="AD856" s="33">
        <v>-1.8316028</v>
      </c>
      <c r="AE856" s="33">
        <v>-3.6783434000000002</v>
      </c>
      <c r="AF856" s="33">
        <v>-5.8437121000000003</v>
      </c>
      <c r="AG856" s="33">
        <v>-4.6407775000000004</v>
      </c>
      <c r="AH856" s="33">
        <v>-3.8813094000000001</v>
      </c>
    </row>
    <row r="857" spans="1:34" ht="14.5" x14ac:dyDescent="0.35">
      <c r="A857" s="8" t="str">
        <f t="shared" si="15"/>
        <v>Öffentliches DefizitPortugal</v>
      </c>
      <c r="B857" s="8">
        <v>857</v>
      </c>
      <c r="C857" s="32" t="s">
        <v>210</v>
      </c>
      <c r="D857" s="32" t="s">
        <v>7</v>
      </c>
      <c r="E857" s="32" t="s">
        <v>62</v>
      </c>
      <c r="F857" s="32" t="s">
        <v>344</v>
      </c>
      <c r="G857" s="32" t="s">
        <v>32</v>
      </c>
      <c r="H857" s="32" t="s">
        <v>375</v>
      </c>
      <c r="I857" s="33">
        <v>-3.2162035000000002</v>
      </c>
      <c r="J857" s="33">
        <v>-4.7898652000000004</v>
      </c>
      <c r="K857" s="33">
        <v>-3.3343794999999998</v>
      </c>
      <c r="L857" s="33">
        <v>-5.6560423000000002</v>
      </c>
      <c r="M857" s="33">
        <v>-6.1835595999999997</v>
      </c>
      <c r="N857" s="33">
        <v>-6.1303150000000004</v>
      </c>
      <c r="O857" s="33">
        <v>-4.1804946000000003</v>
      </c>
      <c r="P857" s="33">
        <v>-2.8992258</v>
      </c>
      <c r="Q857" s="33">
        <v>-3.6995852</v>
      </c>
      <c r="R857" s="33">
        <v>-9.8725638</v>
      </c>
      <c r="S857" s="33">
        <v>-11.3983916</v>
      </c>
      <c r="T857" s="33">
        <v>-7.6632217000000002</v>
      </c>
      <c r="U857" s="33">
        <v>-6.1797646000000004</v>
      </c>
      <c r="V857" s="33">
        <v>-5.1045071000000002</v>
      </c>
      <c r="W857" s="33">
        <v>-7.3560233999999998</v>
      </c>
      <c r="X857" s="33">
        <v>-4.4487838000000002</v>
      </c>
      <c r="Y857" s="33">
        <v>-1.9350225999999999</v>
      </c>
      <c r="Z857" s="33">
        <v>-2.9560156000000002</v>
      </c>
      <c r="AA857" s="33">
        <v>-0.34898410000000002</v>
      </c>
      <c r="AB857" s="33">
        <v>0.1153308</v>
      </c>
      <c r="AC857" s="33">
        <v>-5.8194077000000002</v>
      </c>
      <c r="AD857" s="33">
        <v>-2.8767358000000001</v>
      </c>
      <c r="AE857" s="33">
        <v>-0.3215018</v>
      </c>
      <c r="AF857" s="33">
        <v>0.77623609999999998</v>
      </c>
      <c r="AG857" s="33">
        <v>0.1385238</v>
      </c>
      <c r="AH857" s="33">
        <v>4.7881E-3</v>
      </c>
    </row>
    <row r="858" spans="1:34" ht="14.5" x14ac:dyDescent="0.35">
      <c r="A858" s="8" t="str">
        <f t="shared" si="15"/>
        <v>Öffentliches DefizitRumänien</v>
      </c>
      <c r="B858" s="8">
        <v>858</v>
      </c>
      <c r="C858" s="32" t="s">
        <v>210</v>
      </c>
      <c r="D858" s="32" t="s">
        <v>100</v>
      </c>
      <c r="E858" s="32" t="s">
        <v>62</v>
      </c>
      <c r="F858" s="32" t="s">
        <v>344</v>
      </c>
      <c r="G858" s="32" t="s">
        <v>32</v>
      </c>
      <c r="H858" s="32" t="s">
        <v>375</v>
      </c>
      <c r="I858" s="33">
        <v>-4.5948529000000002</v>
      </c>
      <c r="J858" s="33">
        <v>-3.4544267999999998</v>
      </c>
      <c r="K858" s="33">
        <v>-1.9340454</v>
      </c>
      <c r="L858" s="33">
        <v>-1.4258724</v>
      </c>
      <c r="M858" s="33">
        <v>-1.0863617000000001</v>
      </c>
      <c r="N858" s="33">
        <v>-0.80847259999999999</v>
      </c>
      <c r="O858" s="33">
        <v>-2.1382438000000001</v>
      </c>
      <c r="P858" s="33">
        <v>-2.7628720000000002</v>
      </c>
      <c r="Q858" s="33">
        <v>-5.4178816999999997</v>
      </c>
      <c r="R858" s="33">
        <v>-9.5302380000000007</v>
      </c>
      <c r="S858" s="33">
        <v>-7.0985791999999996</v>
      </c>
      <c r="T858" s="33">
        <v>-5.5631839999999997</v>
      </c>
      <c r="U858" s="33">
        <v>-3.8418964</v>
      </c>
      <c r="V858" s="33">
        <v>-2.2794702</v>
      </c>
      <c r="W858" s="33">
        <v>-1.1928213000000001</v>
      </c>
      <c r="X858" s="33">
        <v>-0.54062659999999996</v>
      </c>
      <c r="Y858" s="33">
        <v>-2.5457097000000002</v>
      </c>
      <c r="Z858" s="33">
        <v>-2.5359324000000001</v>
      </c>
      <c r="AA858" s="33">
        <v>-2.8188475999999998</v>
      </c>
      <c r="AB858" s="33">
        <v>-4.3217365000000001</v>
      </c>
      <c r="AC858" s="33">
        <v>-9.2576026999999996</v>
      </c>
      <c r="AD858" s="33">
        <v>-7.1582229999999996</v>
      </c>
      <c r="AE858" s="33">
        <v>-6.2575832</v>
      </c>
      <c r="AF858" s="33">
        <v>-6.257568</v>
      </c>
      <c r="AG858" s="33">
        <v>-5.3062117000000004</v>
      </c>
      <c r="AH858" s="33">
        <v>-5.0925471</v>
      </c>
    </row>
    <row r="859" spans="1:34" ht="14.5" x14ac:dyDescent="0.35">
      <c r="A859" s="8" t="str">
        <f t="shared" si="15"/>
        <v>Öffentliches DefizitSchweden</v>
      </c>
      <c r="B859" s="8">
        <v>859</v>
      </c>
      <c r="C859" s="32" t="s">
        <v>210</v>
      </c>
      <c r="D859" s="32" t="s">
        <v>13</v>
      </c>
      <c r="E859" s="32" t="s">
        <v>62</v>
      </c>
      <c r="F859" s="32" t="s">
        <v>344</v>
      </c>
      <c r="G859" s="32" t="s">
        <v>32</v>
      </c>
      <c r="H859" s="32" t="s">
        <v>375</v>
      </c>
      <c r="I859" s="33">
        <v>3.1301608999999999</v>
      </c>
      <c r="J859" s="33">
        <v>1.3999108</v>
      </c>
      <c r="K859" s="33">
        <v>-1.4157137</v>
      </c>
      <c r="L859" s="33">
        <v>-1.2232799999999999</v>
      </c>
      <c r="M859" s="33">
        <v>0.19422700000000001</v>
      </c>
      <c r="N859" s="33">
        <v>1.7943526000000001</v>
      </c>
      <c r="O859" s="33">
        <v>2.0814512999999999</v>
      </c>
      <c r="P859" s="33">
        <v>3.2850864</v>
      </c>
      <c r="Q859" s="33">
        <v>1.8976025999999999</v>
      </c>
      <c r="R859" s="33">
        <v>-0.86197429999999997</v>
      </c>
      <c r="S859" s="33">
        <v>-0.1156543</v>
      </c>
      <c r="T859" s="33">
        <v>-0.3634481</v>
      </c>
      <c r="U859" s="33">
        <v>-1.1414645999999999</v>
      </c>
      <c r="V859" s="33">
        <v>-1.4907900999999999</v>
      </c>
      <c r="W859" s="33">
        <v>-1.5534733999999999</v>
      </c>
      <c r="X859" s="33">
        <v>-1.64301E-2</v>
      </c>
      <c r="Y859" s="33">
        <v>0.97845289999999996</v>
      </c>
      <c r="Z859" s="33">
        <v>1.3841448000000001</v>
      </c>
      <c r="AA859" s="33">
        <v>0.75268630000000003</v>
      </c>
      <c r="AB859" s="33">
        <v>0.53770390000000001</v>
      </c>
      <c r="AC859" s="33">
        <v>-2.8040474999999998</v>
      </c>
      <c r="AD859" s="33">
        <v>1.45446E-2</v>
      </c>
      <c r="AE859" s="33">
        <v>1.1066438999999999</v>
      </c>
      <c r="AF859" s="33">
        <v>-0.21768789999999999</v>
      </c>
      <c r="AG859" s="33">
        <v>-0.65446119999999997</v>
      </c>
      <c r="AH859" s="33">
        <v>-0.58765429999999996</v>
      </c>
    </row>
    <row r="860" spans="1:34" ht="14.5" x14ac:dyDescent="0.35">
      <c r="A860" s="8" t="str">
        <f t="shared" si="15"/>
        <v>Öffentliches DefizitSlowakei</v>
      </c>
      <c r="B860" s="8">
        <v>860</v>
      </c>
      <c r="C860" s="32" t="s">
        <v>210</v>
      </c>
      <c r="D860" s="32" t="s">
        <v>23</v>
      </c>
      <c r="E860" s="32" t="s">
        <v>62</v>
      </c>
      <c r="F860" s="32" t="s">
        <v>344</v>
      </c>
      <c r="G860" s="32" t="s">
        <v>32</v>
      </c>
      <c r="H860" s="32" t="s">
        <v>375</v>
      </c>
      <c r="I860" s="33">
        <v>-12.630969199999999</v>
      </c>
      <c r="J860" s="33">
        <v>-7.2204619000000001</v>
      </c>
      <c r="K860" s="33">
        <v>-8.2206297999999993</v>
      </c>
      <c r="L860" s="33">
        <v>-3.1201919</v>
      </c>
      <c r="M860" s="33">
        <v>-2.3142071</v>
      </c>
      <c r="N860" s="33">
        <v>-2.8743409999999998</v>
      </c>
      <c r="O860" s="33">
        <v>-3.5784756</v>
      </c>
      <c r="P860" s="33">
        <v>-2.0503662</v>
      </c>
      <c r="Q860" s="33">
        <v>-2.5234242</v>
      </c>
      <c r="R860" s="33">
        <v>-8.1493371000000003</v>
      </c>
      <c r="S860" s="33">
        <v>-7.4728477</v>
      </c>
      <c r="T860" s="33">
        <v>-4.3034943999999999</v>
      </c>
      <c r="U860" s="33">
        <v>-4.3518564</v>
      </c>
      <c r="V860" s="33">
        <v>-2.8779026999999999</v>
      </c>
      <c r="W860" s="33">
        <v>-3.1040337</v>
      </c>
      <c r="X860" s="33">
        <v>-2.6650258999999998</v>
      </c>
      <c r="Y860" s="33">
        <v>-2.5744353000000002</v>
      </c>
      <c r="Z860" s="33">
        <v>-0.97962819999999995</v>
      </c>
      <c r="AA860" s="33">
        <v>-1.0109185999999999</v>
      </c>
      <c r="AB860" s="33">
        <v>-1.2073422</v>
      </c>
      <c r="AC860" s="33">
        <v>-5.3501721</v>
      </c>
      <c r="AD860" s="33">
        <v>-5.1814299999999998</v>
      </c>
      <c r="AE860" s="33">
        <v>-2.0206632999999998</v>
      </c>
      <c r="AF860" s="33">
        <v>-5.7477960000000001</v>
      </c>
      <c r="AG860" s="33">
        <v>-6.4664235999999997</v>
      </c>
      <c r="AH860" s="33">
        <v>-6.8260005000000001</v>
      </c>
    </row>
    <row r="861" spans="1:34" ht="14.5" x14ac:dyDescent="0.35">
      <c r="A861" s="8" t="str">
        <f t="shared" si="15"/>
        <v>Öffentliches DefizitSlowenien</v>
      </c>
      <c r="B861" s="8">
        <v>861</v>
      </c>
      <c r="C861" s="32" t="s">
        <v>210</v>
      </c>
      <c r="D861" s="32" t="s">
        <v>26</v>
      </c>
      <c r="E861" s="32" t="s">
        <v>62</v>
      </c>
      <c r="F861" s="32" t="s">
        <v>344</v>
      </c>
      <c r="G861" s="32" t="s">
        <v>32</v>
      </c>
      <c r="H861" s="32" t="s">
        <v>375</v>
      </c>
      <c r="I861" s="33">
        <v>-3.6449139000000002</v>
      </c>
      <c r="J861" s="33">
        <v>-4.4504130000000002</v>
      </c>
      <c r="K861" s="33">
        <v>-2.3743652000000002</v>
      </c>
      <c r="L861" s="33">
        <v>-2.5946696</v>
      </c>
      <c r="M861" s="33">
        <v>-1.9409885</v>
      </c>
      <c r="N861" s="33">
        <v>-1.3241596</v>
      </c>
      <c r="O861" s="33">
        <v>-1.2309686</v>
      </c>
      <c r="P861" s="33">
        <v>-4.9011399999999997E-2</v>
      </c>
      <c r="Q861" s="33">
        <v>-1.3937778000000001</v>
      </c>
      <c r="R861" s="33">
        <v>-5.8129198000000004</v>
      </c>
      <c r="S861" s="33">
        <v>-5.5996728999999998</v>
      </c>
      <c r="T861" s="33">
        <v>-6.6293438</v>
      </c>
      <c r="U861" s="33">
        <v>-3.9947016999999998</v>
      </c>
      <c r="V861" s="33">
        <v>-14.578652200000001</v>
      </c>
      <c r="W861" s="33">
        <v>-5.5071851000000001</v>
      </c>
      <c r="X861" s="33">
        <v>-2.847477</v>
      </c>
      <c r="Y861" s="33">
        <v>-1.9191103</v>
      </c>
      <c r="Z861" s="33">
        <v>-5.2985999999999998E-2</v>
      </c>
      <c r="AA861" s="33">
        <v>0.74349860000000001</v>
      </c>
      <c r="AB861" s="33">
        <v>0.71550740000000002</v>
      </c>
      <c r="AC861" s="33">
        <v>-7.6462237000000002</v>
      </c>
      <c r="AD861" s="33">
        <v>-4.6167502999999996</v>
      </c>
      <c r="AE861" s="33">
        <v>-3.0106752000000001</v>
      </c>
      <c r="AF861" s="33">
        <v>-3.7199268000000001</v>
      </c>
      <c r="AG861" s="33">
        <v>-3.3042753</v>
      </c>
      <c r="AH861" s="33">
        <v>-2.9403907</v>
      </c>
    </row>
    <row r="862" spans="1:34" ht="14.5" x14ac:dyDescent="0.35">
      <c r="A862" s="8" t="str">
        <f t="shared" ref="A862:A925" si="16">C862&amp;D862</f>
        <v>Öffentliches DefizitSpanien</v>
      </c>
      <c r="B862" s="8">
        <v>862</v>
      </c>
      <c r="C862" s="32" t="s">
        <v>210</v>
      </c>
      <c r="D862" s="32" t="s">
        <v>8</v>
      </c>
      <c r="E862" s="32" t="s">
        <v>62</v>
      </c>
      <c r="F862" s="32" t="s">
        <v>344</v>
      </c>
      <c r="G862" s="32" t="s">
        <v>32</v>
      </c>
      <c r="H862" s="32" t="s">
        <v>375</v>
      </c>
      <c r="I862" s="33">
        <v>-1.1607607</v>
      </c>
      <c r="J862" s="33">
        <v>-0.4549261</v>
      </c>
      <c r="K862" s="33">
        <v>-0.31672250000000002</v>
      </c>
      <c r="L862" s="33">
        <v>-0.37506260000000002</v>
      </c>
      <c r="M862" s="33">
        <v>-0.1094903</v>
      </c>
      <c r="N862" s="33">
        <v>1.2315645</v>
      </c>
      <c r="O862" s="33">
        <v>2.1240796</v>
      </c>
      <c r="P862" s="33">
        <v>1.8862171000000001</v>
      </c>
      <c r="Q862" s="33">
        <v>-4.5722509999999996</v>
      </c>
      <c r="R862" s="33">
        <v>-11.275919399999999</v>
      </c>
      <c r="S862" s="33">
        <v>-9.5266283999999999</v>
      </c>
      <c r="T862" s="33">
        <v>-9.7395755000000008</v>
      </c>
      <c r="U862" s="33">
        <v>-11.5507262</v>
      </c>
      <c r="V862" s="33">
        <v>-7.5281406000000004</v>
      </c>
      <c r="W862" s="33">
        <v>-6.1104504000000004</v>
      </c>
      <c r="X862" s="33">
        <v>-5.3089161000000002</v>
      </c>
      <c r="Y862" s="33">
        <v>-4.2975718000000001</v>
      </c>
      <c r="Z862" s="33">
        <v>-3.1164084999999999</v>
      </c>
      <c r="AA862" s="33">
        <v>-2.5936591999999998</v>
      </c>
      <c r="AB862" s="33">
        <v>-3.0602651000000001</v>
      </c>
      <c r="AC862" s="33">
        <v>-10.115995399999999</v>
      </c>
      <c r="AD862" s="33">
        <v>-6.7301541</v>
      </c>
      <c r="AE862" s="33">
        <v>-4.7338895000000001</v>
      </c>
      <c r="AF862" s="33">
        <v>-4.0506811000000003</v>
      </c>
      <c r="AG862" s="33">
        <v>-3.1557666000000002</v>
      </c>
      <c r="AH862" s="33">
        <v>-3.3510371000000001</v>
      </c>
    </row>
    <row r="863" spans="1:34" ht="14.5" x14ac:dyDescent="0.35">
      <c r="A863" s="8" t="str">
        <f t="shared" si="16"/>
        <v>Öffentliches DefizitTschechische Republik</v>
      </c>
      <c r="B863" s="8">
        <v>863</v>
      </c>
      <c r="C863" s="32" t="s">
        <v>210</v>
      </c>
      <c r="D863" s="32" t="s">
        <v>22</v>
      </c>
      <c r="E863" s="32" t="s">
        <v>62</v>
      </c>
      <c r="F863" s="32" t="s">
        <v>344</v>
      </c>
      <c r="G863" s="32" t="s">
        <v>32</v>
      </c>
      <c r="H863" s="32" t="s">
        <v>375</v>
      </c>
      <c r="I863" s="33">
        <v>-3.5756356</v>
      </c>
      <c r="J863" s="33">
        <v>-5.7595479999999997</v>
      </c>
      <c r="K863" s="33">
        <v>-6.3513617</v>
      </c>
      <c r="L863" s="33">
        <v>-6.8580234000000004</v>
      </c>
      <c r="M863" s="33">
        <v>-2.3695387000000001</v>
      </c>
      <c r="N863" s="33">
        <v>-3.0265696000000002</v>
      </c>
      <c r="O863" s="33">
        <v>-2.1501432999999999</v>
      </c>
      <c r="P863" s="33">
        <v>-0.64484490000000005</v>
      </c>
      <c r="Q863" s="33">
        <v>-1.9642036</v>
      </c>
      <c r="R863" s="33">
        <v>-5.4113476</v>
      </c>
      <c r="S863" s="33">
        <v>-4.1520009</v>
      </c>
      <c r="T863" s="33">
        <v>-2.7003515</v>
      </c>
      <c r="U863" s="33">
        <v>-3.8971003</v>
      </c>
      <c r="V863" s="33">
        <v>-1.2838867</v>
      </c>
      <c r="W863" s="33">
        <v>-2.0754914000000002</v>
      </c>
      <c r="X863" s="33">
        <v>-0.64381770000000005</v>
      </c>
      <c r="Y863" s="33">
        <v>0.71177619999999997</v>
      </c>
      <c r="Z863" s="33">
        <v>1.501406</v>
      </c>
      <c r="AA863" s="33">
        <v>0.89251769999999997</v>
      </c>
      <c r="AB863" s="33">
        <v>0.28850910000000002</v>
      </c>
      <c r="AC863" s="33">
        <v>-5.7664818000000002</v>
      </c>
      <c r="AD863" s="33">
        <v>-5.0849957999999997</v>
      </c>
      <c r="AE863" s="33">
        <v>-3.2115643</v>
      </c>
      <c r="AF863" s="33">
        <v>-3.7757081000000001</v>
      </c>
      <c r="AG863" s="33">
        <v>-2.3808335</v>
      </c>
      <c r="AH863" s="33">
        <v>-1.8122164999999999</v>
      </c>
    </row>
    <row r="864" spans="1:34" ht="14.5" x14ac:dyDescent="0.35">
      <c r="A864" s="8" t="str">
        <f t="shared" si="16"/>
        <v>Öffentliches DefizitUngarn</v>
      </c>
      <c r="B864" s="8">
        <v>864</v>
      </c>
      <c r="C864" s="32" t="s">
        <v>210</v>
      </c>
      <c r="D864" s="32" t="s">
        <v>24</v>
      </c>
      <c r="E864" s="32" t="s">
        <v>62</v>
      </c>
      <c r="F864" s="32" t="s">
        <v>344</v>
      </c>
      <c r="G864" s="32" t="s">
        <v>32</v>
      </c>
      <c r="H864" s="32" t="s">
        <v>375</v>
      </c>
      <c r="I864" s="33">
        <v>-3.0413871000000001</v>
      </c>
      <c r="J864" s="33">
        <v>-3.9994025</v>
      </c>
      <c r="K864" s="33">
        <v>-8.7977136999999992</v>
      </c>
      <c r="L864" s="33">
        <v>-7.1830748</v>
      </c>
      <c r="M864" s="33">
        <v>-6.5906020999999999</v>
      </c>
      <c r="N864" s="33">
        <v>-7.7788389000000002</v>
      </c>
      <c r="O864" s="33">
        <v>-9.2597705000000001</v>
      </c>
      <c r="P864" s="33">
        <v>-5.0830051000000003</v>
      </c>
      <c r="Q864" s="33">
        <v>-3.7825802999999998</v>
      </c>
      <c r="R864" s="33">
        <v>-4.7497705000000003</v>
      </c>
      <c r="S864" s="33">
        <v>-4.4269124</v>
      </c>
      <c r="T864" s="33">
        <v>-5.2113934999999998</v>
      </c>
      <c r="U864" s="33">
        <v>-2.3243630999999998</v>
      </c>
      <c r="V864" s="33">
        <v>-2.5974829000000001</v>
      </c>
      <c r="W864" s="33">
        <v>-2.7748401</v>
      </c>
      <c r="X864" s="33">
        <v>-2.0039977000000002</v>
      </c>
      <c r="Y864" s="33">
        <v>-1.7968453</v>
      </c>
      <c r="Z864" s="33">
        <v>-2.4590922000000002</v>
      </c>
      <c r="AA864" s="33">
        <v>-2.0566184000000001</v>
      </c>
      <c r="AB864" s="33">
        <v>-2.0466772</v>
      </c>
      <c r="AC864" s="33">
        <v>-7.5598143999999996</v>
      </c>
      <c r="AD864" s="33">
        <v>-7.1564452999999997</v>
      </c>
      <c r="AE864" s="33">
        <v>-6.2444800000000003</v>
      </c>
      <c r="AF864" s="33">
        <v>-5.7951071000000001</v>
      </c>
      <c r="AG864" s="33">
        <v>-4.3145720000000001</v>
      </c>
      <c r="AH864" s="33">
        <v>-3.7763393000000001</v>
      </c>
    </row>
    <row r="865" spans="1:34" ht="14.5" x14ac:dyDescent="0.35">
      <c r="A865" s="8" t="str">
        <f t="shared" si="16"/>
        <v>Öffentliches DefizitVereinigtes Königreich Großbritannien und Nordirland</v>
      </c>
      <c r="B865" s="8">
        <v>865</v>
      </c>
      <c r="C865" s="32" t="s">
        <v>210</v>
      </c>
      <c r="D865" s="32" t="s">
        <v>57</v>
      </c>
      <c r="E865" s="32" t="s">
        <v>62</v>
      </c>
      <c r="F865" s="32" t="s">
        <v>344</v>
      </c>
      <c r="G865" s="32" t="s">
        <v>32</v>
      </c>
      <c r="H865" s="32" t="s">
        <v>375</v>
      </c>
      <c r="I865" s="33">
        <v>1.3109219999999999</v>
      </c>
      <c r="J865" s="33">
        <v>0.1074045</v>
      </c>
      <c r="K865" s="33">
        <v>-2.0142030000000002</v>
      </c>
      <c r="L865" s="33">
        <v>-3.2541440000000001</v>
      </c>
      <c r="M865" s="33">
        <v>-3.2001978000000002</v>
      </c>
      <c r="N865" s="33">
        <v>-2.9206813</v>
      </c>
      <c r="O865" s="33">
        <v>-2.8402120000000002</v>
      </c>
      <c r="P865" s="33">
        <v>-2.7382485000000001</v>
      </c>
      <c r="Q865" s="33">
        <v>-5.2347514999999998</v>
      </c>
      <c r="R865" s="33">
        <v>-10.1816113</v>
      </c>
      <c r="S865" s="33">
        <v>-9.3017762000000008</v>
      </c>
      <c r="T865" s="33">
        <v>-7.4284099000000001</v>
      </c>
      <c r="U865" s="33">
        <v>-8.0326074999999992</v>
      </c>
      <c r="V865" s="33">
        <v>-5.3479894999999997</v>
      </c>
      <c r="W865" s="33">
        <v>-5.4918244999999999</v>
      </c>
      <c r="X865" s="33">
        <v>-4.5653658999999998</v>
      </c>
      <c r="Y865" s="33">
        <v>-3.2984292000000002</v>
      </c>
      <c r="Z865" s="33">
        <v>-2.4627344</v>
      </c>
      <c r="AA865" s="33">
        <v>-2.2324913</v>
      </c>
      <c r="AB865" s="33">
        <v>-2.4585023000000001</v>
      </c>
      <c r="AC865" s="33">
        <v>-13.033719700000001</v>
      </c>
      <c r="AD865" s="33">
        <v>-7.8714440000000003</v>
      </c>
      <c r="AE865" s="33">
        <v>-4.5667293000000004</v>
      </c>
      <c r="AF865" s="33">
        <v>-3.6839347999999998</v>
      </c>
      <c r="AG865" s="33">
        <v>-2.9327548000000001</v>
      </c>
      <c r="AH865" s="33">
        <v>-2.8774172999999998</v>
      </c>
    </row>
    <row r="866" spans="1:34" ht="14.5" x14ac:dyDescent="0.35">
      <c r="A866" s="8" t="str">
        <f t="shared" si="16"/>
        <v>Öffentliches DefizitZypern</v>
      </c>
      <c r="B866" s="8">
        <v>866</v>
      </c>
      <c r="C866" s="32" t="s">
        <v>210</v>
      </c>
      <c r="D866" s="32" t="s">
        <v>30</v>
      </c>
      <c r="E866" s="32" t="s">
        <v>62</v>
      </c>
      <c r="F866" s="32" t="s">
        <v>344</v>
      </c>
      <c r="G866" s="32" t="s">
        <v>32</v>
      </c>
      <c r="H866" s="32" t="s">
        <v>375</v>
      </c>
      <c r="I866" s="33">
        <v>-2.1868846999999998</v>
      </c>
      <c r="J866" s="33">
        <v>-2.0644852</v>
      </c>
      <c r="K866" s="33">
        <v>-4.0557242999999996</v>
      </c>
      <c r="L866" s="33">
        <v>-5.9017740999999999</v>
      </c>
      <c r="M866" s="33">
        <v>-3.6820423999999998</v>
      </c>
      <c r="N866" s="33">
        <v>-2.1663290000000002</v>
      </c>
      <c r="O866" s="33">
        <v>-1.0262487</v>
      </c>
      <c r="P866" s="33">
        <v>3.2178707000000002</v>
      </c>
      <c r="Q866" s="33">
        <v>0.86587919999999996</v>
      </c>
      <c r="R866" s="33">
        <v>-5.4333245999999997</v>
      </c>
      <c r="S866" s="33">
        <v>-4.6847228000000003</v>
      </c>
      <c r="T866" s="33">
        <v>-5.6505966000000001</v>
      </c>
      <c r="U866" s="33">
        <v>-5.7464925999999998</v>
      </c>
      <c r="V866" s="33">
        <v>-5.5858118000000001</v>
      </c>
      <c r="W866" s="33">
        <v>-8.8006498000000004</v>
      </c>
      <c r="X866" s="33">
        <v>-0.91060319999999995</v>
      </c>
      <c r="Y866" s="33">
        <v>0.25612950000000001</v>
      </c>
      <c r="Z866" s="33">
        <v>1.8929286999999999</v>
      </c>
      <c r="AA866" s="33">
        <v>-3.6212059000000001</v>
      </c>
      <c r="AB866" s="33">
        <v>0.92717629999999995</v>
      </c>
      <c r="AC866" s="33">
        <v>-5.6726703000000001</v>
      </c>
      <c r="AD866" s="33">
        <v>-1.8529662</v>
      </c>
      <c r="AE866" s="33">
        <v>2.4347482</v>
      </c>
      <c r="AF866" s="33">
        <v>2.3136841000000001</v>
      </c>
      <c r="AG866" s="33">
        <v>2.0874060999999999</v>
      </c>
      <c r="AH866" s="33">
        <v>2.4618378000000001</v>
      </c>
    </row>
    <row r="867" spans="1:34" ht="14.5" x14ac:dyDescent="0.35">
      <c r="A867" s="8" t="str">
        <f t="shared" si="16"/>
        <v>SelbständigenquoteBelgien</v>
      </c>
      <c r="B867" s="8">
        <v>867</v>
      </c>
      <c r="C867" s="32" t="s">
        <v>281</v>
      </c>
      <c r="D867" s="32" t="s">
        <v>9</v>
      </c>
      <c r="E867" s="32" t="s">
        <v>184</v>
      </c>
      <c r="F867" s="32" t="s">
        <v>68</v>
      </c>
      <c r="G867" s="32" t="s">
        <v>40</v>
      </c>
      <c r="H867" s="32" t="s">
        <v>374</v>
      </c>
      <c r="I867" s="34"/>
      <c r="J867" s="34"/>
      <c r="K867" s="34"/>
      <c r="L867" s="34"/>
      <c r="M867" s="34"/>
      <c r="N867" s="34"/>
      <c r="O867" s="34"/>
      <c r="P867" s="34"/>
      <c r="Q867" s="33">
        <v>12.314651922593617</v>
      </c>
      <c r="R867" s="33">
        <v>12.888633754305395</v>
      </c>
      <c r="S867" s="33">
        <v>12.72583559168925</v>
      </c>
      <c r="T867" s="33">
        <v>12.55757521288786</v>
      </c>
      <c r="U867" s="33">
        <v>12.945939296338546</v>
      </c>
      <c r="V867" s="33">
        <v>13.469241613892184</v>
      </c>
      <c r="W867" s="33">
        <v>13.094336259524978</v>
      </c>
      <c r="X867" s="33">
        <v>13.652734548688308</v>
      </c>
      <c r="Y867" s="33">
        <v>13.384853168469862</v>
      </c>
      <c r="Z867" s="33">
        <v>13.019765260264411</v>
      </c>
      <c r="AA867" s="33">
        <v>12.69992990505321</v>
      </c>
      <c r="AB867" s="33">
        <v>13.008605564374632</v>
      </c>
      <c r="AC867" s="33">
        <v>13.465175906855531</v>
      </c>
      <c r="AD867" s="33">
        <v>13.073227544038431</v>
      </c>
      <c r="AE867" s="33">
        <v>13.935288169868551</v>
      </c>
      <c r="AF867" s="34"/>
      <c r="AG867" s="34"/>
      <c r="AH867" s="34"/>
    </row>
    <row r="868" spans="1:34" ht="14.5" x14ac:dyDescent="0.35">
      <c r="A868" s="8" t="str">
        <f t="shared" si="16"/>
        <v>SelbständigenquoteBulgarien</v>
      </c>
      <c r="B868" s="8">
        <v>868</v>
      </c>
      <c r="C868" s="32" t="s">
        <v>281</v>
      </c>
      <c r="D868" s="32" t="s">
        <v>25</v>
      </c>
      <c r="E868" s="32" t="s">
        <v>184</v>
      </c>
      <c r="F868" s="32" t="s">
        <v>68</v>
      </c>
      <c r="G868" s="32" t="s">
        <v>40</v>
      </c>
      <c r="H868" s="32" t="s">
        <v>374</v>
      </c>
      <c r="I868" s="34"/>
      <c r="J868" s="34"/>
      <c r="K868" s="34"/>
      <c r="L868" s="34"/>
      <c r="M868" s="34"/>
      <c r="N868" s="34"/>
      <c r="O868" s="34"/>
      <c r="P868" s="34"/>
      <c r="Q868" s="33">
        <v>8.467599292490755</v>
      </c>
      <c r="R868" s="33">
        <v>8.7432597836514585</v>
      </c>
      <c r="S868" s="33">
        <v>9.0309522978678825</v>
      </c>
      <c r="T868" s="33">
        <v>8.5522031690905145</v>
      </c>
      <c r="U868" s="33">
        <v>8.4663023679417115</v>
      </c>
      <c r="V868" s="33">
        <v>9.1516390450463589</v>
      </c>
      <c r="W868" s="33">
        <v>9.5401262398557254</v>
      </c>
      <c r="X868" s="33">
        <v>9.4086402266288971</v>
      </c>
      <c r="Y868" s="33">
        <v>9.2495823113291369</v>
      </c>
      <c r="Z868" s="33">
        <v>9.203563991397262</v>
      </c>
      <c r="AA868" s="33">
        <v>9.3066684775227504</v>
      </c>
      <c r="AB868" s="33">
        <v>8.7415946205571551</v>
      </c>
      <c r="AC868" s="33">
        <v>8.9880319604951833</v>
      </c>
      <c r="AD868" s="33">
        <v>9.1470394394533283</v>
      </c>
      <c r="AE868" s="33">
        <v>9.3876166242578449</v>
      </c>
      <c r="AF868" s="34"/>
      <c r="AG868" s="34"/>
      <c r="AH868" s="34"/>
    </row>
    <row r="869" spans="1:34" ht="14.5" x14ac:dyDescent="0.35">
      <c r="A869" s="8" t="str">
        <f t="shared" si="16"/>
        <v>SelbständigenquoteDänemark</v>
      </c>
      <c r="B869" s="8">
        <v>869</v>
      </c>
      <c r="C869" s="32" t="s">
        <v>281</v>
      </c>
      <c r="D869" s="32" t="s">
        <v>5</v>
      </c>
      <c r="E869" s="32" t="s">
        <v>184</v>
      </c>
      <c r="F869" s="32" t="s">
        <v>68</v>
      </c>
      <c r="G869" s="32" t="s">
        <v>40</v>
      </c>
      <c r="H869" s="32" t="s">
        <v>374</v>
      </c>
      <c r="I869" s="34"/>
      <c r="J869" s="34"/>
      <c r="K869" s="34"/>
      <c r="L869" s="34"/>
      <c r="M869" s="34"/>
      <c r="N869" s="34"/>
      <c r="O869" s="34"/>
      <c r="P869" s="34"/>
      <c r="Q869" s="33">
        <v>7.7317510896238515</v>
      </c>
      <c r="R869" s="33">
        <v>8.2227013124550847</v>
      </c>
      <c r="S869" s="33">
        <v>7.9114778116204656</v>
      </c>
      <c r="T869" s="33">
        <v>7.8701028545013294</v>
      </c>
      <c r="U869" s="33">
        <v>7.9530892004194005</v>
      </c>
      <c r="V869" s="33">
        <v>7.8501615980686106</v>
      </c>
      <c r="W869" s="33">
        <v>7.8483448806774438</v>
      </c>
      <c r="X869" s="33">
        <v>7.7715107695801944</v>
      </c>
      <c r="Y869" s="33">
        <v>7.6657765910102382</v>
      </c>
      <c r="Z869" s="33">
        <v>7.3364588674822366</v>
      </c>
      <c r="AA869" s="33">
        <v>7.0711810568870925</v>
      </c>
      <c r="AB869" s="33">
        <v>7.3385692455311142</v>
      </c>
      <c r="AC869" s="33">
        <v>7.5708197543243916</v>
      </c>
      <c r="AD869" s="33">
        <v>7.8561120692689457</v>
      </c>
      <c r="AE869" s="33">
        <v>7.6419213973799121</v>
      </c>
      <c r="AF869" s="34"/>
      <c r="AG869" s="34"/>
      <c r="AH869" s="34"/>
    </row>
    <row r="870" spans="1:34" ht="14.5" x14ac:dyDescent="0.35">
      <c r="A870" s="8" t="str">
        <f t="shared" si="16"/>
        <v>SelbständigenquoteDeutschland</v>
      </c>
      <c r="B870" s="8">
        <v>870</v>
      </c>
      <c r="C870" s="32" t="s">
        <v>281</v>
      </c>
      <c r="D870" s="32" t="s">
        <v>2</v>
      </c>
      <c r="E870" s="32" t="s">
        <v>184</v>
      </c>
      <c r="F870" s="32" t="s">
        <v>68</v>
      </c>
      <c r="G870" s="32" t="s">
        <v>40</v>
      </c>
      <c r="H870" s="32" t="s">
        <v>374</v>
      </c>
      <c r="I870" s="34"/>
      <c r="J870" s="34"/>
      <c r="K870" s="34"/>
      <c r="L870" s="34"/>
      <c r="M870" s="34"/>
      <c r="N870" s="34"/>
      <c r="O870" s="34"/>
      <c r="P870" s="34"/>
      <c r="Q870" s="33">
        <v>10.308270656828634</v>
      </c>
      <c r="R870" s="33">
        <v>10.533662934419079</v>
      </c>
      <c r="S870" s="33">
        <v>10.57340284319603</v>
      </c>
      <c r="T870" s="33">
        <v>10.65085810302479</v>
      </c>
      <c r="U870" s="33">
        <v>10.634215493583069</v>
      </c>
      <c r="V870" s="33">
        <v>10.344216848914217</v>
      </c>
      <c r="W870" s="33">
        <v>10.129236312375795</v>
      </c>
      <c r="X870" s="33">
        <v>9.9908696990027295</v>
      </c>
      <c r="Y870" s="33">
        <v>9.7050474890239951</v>
      </c>
      <c r="Z870" s="33">
        <v>9.5170133359267677</v>
      </c>
      <c r="AA870" s="33">
        <v>9.23383209588998</v>
      </c>
      <c r="AB870" s="33">
        <v>9.0262127578304057</v>
      </c>
      <c r="AC870" s="33">
        <v>8.2091373730174588</v>
      </c>
      <c r="AD870" s="33">
        <v>8.287553627073537</v>
      </c>
      <c r="AE870" s="33">
        <v>8.1597474363888729</v>
      </c>
      <c r="AF870" s="34"/>
      <c r="AG870" s="34"/>
      <c r="AH870" s="34"/>
    </row>
    <row r="871" spans="1:34" ht="14.5" x14ac:dyDescent="0.35">
      <c r="A871" s="8" t="str">
        <f t="shared" si="16"/>
        <v>SelbständigenquoteEstland</v>
      </c>
      <c r="B871" s="8">
        <v>871</v>
      </c>
      <c r="C871" s="32" t="s">
        <v>281</v>
      </c>
      <c r="D871" s="32" t="s">
        <v>18</v>
      </c>
      <c r="E871" s="32" t="s">
        <v>184</v>
      </c>
      <c r="F871" s="32" t="s">
        <v>68</v>
      </c>
      <c r="G871" s="32" t="s">
        <v>40</v>
      </c>
      <c r="H871" s="32" t="s">
        <v>374</v>
      </c>
      <c r="I871" s="34"/>
      <c r="J871" s="34"/>
      <c r="K871" s="34"/>
      <c r="L871" s="34"/>
      <c r="M871" s="34"/>
      <c r="N871" s="34"/>
      <c r="O871" s="34"/>
      <c r="P871" s="34"/>
      <c r="Q871" s="33">
        <v>6.804123711340206</v>
      </c>
      <c r="R871" s="33">
        <v>7.562730303562029</v>
      </c>
      <c r="S871" s="33">
        <v>7.6272743980885869</v>
      </c>
      <c r="T871" s="33">
        <v>7.5789108567464449</v>
      </c>
      <c r="U871" s="33">
        <v>7.951643112548954</v>
      </c>
      <c r="V871" s="33">
        <v>8.3557498318762615</v>
      </c>
      <c r="W871" s="33">
        <v>8.3735641751290171</v>
      </c>
      <c r="X871" s="33">
        <v>8.5789560349086127</v>
      </c>
      <c r="Y871" s="33">
        <v>8.5355921159797994</v>
      </c>
      <c r="Z871" s="33">
        <v>9.3012125079770271</v>
      </c>
      <c r="AA871" s="33">
        <v>9.7791798107255516</v>
      </c>
      <c r="AB871" s="33">
        <v>10.029682862052804</v>
      </c>
      <c r="AC871" s="33">
        <v>9.9058861062370411</v>
      </c>
      <c r="AD871" s="33">
        <v>10.131950989632422</v>
      </c>
      <c r="AE871" s="33">
        <v>9.8175237520735941</v>
      </c>
      <c r="AF871" s="34"/>
      <c r="AG871" s="34"/>
      <c r="AH871" s="34"/>
    </row>
    <row r="872" spans="1:34" ht="14.5" x14ac:dyDescent="0.35">
      <c r="A872" s="8" t="str">
        <f t="shared" si="16"/>
        <v>SelbständigenquoteEU27</v>
      </c>
      <c r="B872" s="8">
        <v>872</v>
      </c>
      <c r="C872" s="32" t="s">
        <v>281</v>
      </c>
      <c r="D872" s="32" t="s">
        <v>368</v>
      </c>
      <c r="E872" s="32" t="s">
        <v>184</v>
      </c>
      <c r="F872" s="32" t="s">
        <v>68</v>
      </c>
      <c r="G872" s="32" t="s">
        <v>40</v>
      </c>
      <c r="H872" s="32" t="s">
        <v>374</v>
      </c>
      <c r="I872" s="34"/>
      <c r="J872" s="34"/>
      <c r="K872" s="34"/>
      <c r="L872" s="34"/>
      <c r="M872" s="34"/>
      <c r="N872" s="34"/>
      <c r="O872" s="34"/>
      <c r="P872" s="34"/>
      <c r="Q872" s="33">
        <v>12.761962450331092</v>
      </c>
      <c r="R872" s="33">
        <v>12.872449942089622</v>
      </c>
      <c r="S872" s="33">
        <v>13.099322995270226</v>
      </c>
      <c r="T872" s="33">
        <v>13.070943681451769</v>
      </c>
      <c r="U872" s="33">
        <v>13.1223412512702</v>
      </c>
      <c r="V872" s="33">
        <v>13.080278938628597</v>
      </c>
      <c r="W872" s="33">
        <v>13.036212858534524</v>
      </c>
      <c r="X872" s="33">
        <v>12.907256900495193</v>
      </c>
      <c r="Y872" s="33">
        <v>12.796065618108887</v>
      </c>
      <c r="Z872" s="33">
        <v>12.588161857448066</v>
      </c>
      <c r="AA872" s="33">
        <v>12.457961968739255</v>
      </c>
      <c r="AB872" s="33">
        <v>12.456274829883597</v>
      </c>
      <c r="AC872" s="33">
        <v>12.48955161779433</v>
      </c>
      <c r="AD872" s="33">
        <v>12.320788036704375</v>
      </c>
      <c r="AE872" s="33">
        <v>12.355581174271141</v>
      </c>
      <c r="AF872" s="34"/>
      <c r="AG872" s="34"/>
      <c r="AH872" s="34"/>
    </row>
    <row r="873" spans="1:34" ht="14.5" x14ac:dyDescent="0.35">
      <c r="A873" s="8" t="str">
        <f t="shared" si="16"/>
        <v>SelbständigenquoteFinnland</v>
      </c>
      <c r="B873" s="8">
        <v>873</v>
      </c>
      <c r="C873" s="32" t="s">
        <v>281</v>
      </c>
      <c r="D873" s="32" t="s">
        <v>14</v>
      </c>
      <c r="E873" s="32" t="s">
        <v>184</v>
      </c>
      <c r="F873" s="32" t="s">
        <v>68</v>
      </c>
      <c r="G873" s="32" t="s">
        <v>40</v>
      </c>
      <c r="H873" s="32" t="s">
        <v>374</v>
      </c>
      <c r="I873" s="34"/>
      <c r="J873" s="34"/>
      <c r="K873" s="34"/>
      <c r="L873" s="34"/>
      <c r="M873" s="34"/>
      <c r="N873" s="34"/>
      <c r="O873" s="34"/>
      <c r="P873" s="34"/>
      <c r="Q873" s="33">
        <v>9.950351675630948</v>
      </c>
      <c r="R873" s="33">
        <v>10.708191126279862</v>
      </c>
      <c r="S873" s="33">
        <v>10.59245960502693</v>
      </c>
      <c r="T873" s="33">
        <v>10.753323485967504</v>
      </c>
      <c r="U873" s="33">
        <v>10.964543774155606</v>
      </c>
      <c r="V873" s="33">
        <v>10.952623535404994</v>
      </c>
      <c r="W873" s="33">
        <v>11.350544058032858</v>
      </c>
      <c r="X873" s="33">
        <v>11.575700454117044</v>
      </c>
      <c r="Y873" s="33">
        <v>11.619508879259072</v>
      </c>
      <c r="Z873" s="33">
        <v>10.88098138890056</v>
      </c>
      <c r="AA873" s="33">
        <v>10.854900036796272</v>
      </c>
      <c r="AB873" s="33">
        <v>11.081858317469317</v>
      </c>
      <c r="AC873" s="33">
        <v>11.23152709359606</v>
      </c>
      <c r="AD873" s="33">
        <v>11.973913395714344</v>
      </c>
      <c r="AE873" s="33">
        <v>11.045985602454664</v>
      </c>
      <c r="AF873" s="34"/>
      <c r="AG873" s="34"/>
      <c r="AH873" s="34"/>
    </row>
    <row r="874" spans="1:34" ht="14.5" x14ac:dyDescent="0.35">
      <c r="A874" s="8" t="str">
        <f t="shared" si="16"/>
        <v>SelbständigenquoteFrankreich</v>
      </c>
      <c r="B874" s="8">
        <v>874</v>
      </c>
      <c r="C874" s="32" t="s">
        <v>281</v>
      </c>
      <c r="D874" s="32" t="s">
        <v>0</v>
      </c>
      <c r="E874" s="32" t="s">
        <v>184</v>
      </c>
      <c r="F874" s="32" t="s">
        <v>68</v>
      </c>
      <c r="G874" s="32" t="s">
        <v>40</v>
      </c>
      <c r="H874" s="32" t="s">
        <v>374</v>
      </c>
      <c r="I874" s="34"/>
      <c r="J874" s="34"/>
      <c r="K874" s="34"/>
      <c r="L874" s="34"/>
      <c r="M874" s="34"/>
      <c r="N874" s="34"/>
      <c r="O874" s="34"/>
      <c r="P874" s="34"/>
      <c r="Q874" s="33">
        <v>8.5724594870005504</v>
      </c>
      <c r="R874" s="33">
        <v>8.8139006796280093</v>
      </c>
      <c r="S874" s="33">
        <v>9.453618397355342</v>
      </c>
      <c r="T874" s="33">
        <v>9.6503748125937019</v>
      </c>
      <c r="U874" s="33">
        <v>9.5455525133109269</v>
      </c>
      <c r="V874" s="33">
        <v>9.3372108372768405</v>
      </c>
      <c r="W874" s="33">
        <v>9.790703571498236</v>
      </c>
      <c r="X874" s="33">
        <v>9.8654656241742202</v>
      </c>
      <c r="Y874" s="33">
        <v>10.052191016021249</v>
      </c>
      <c r="Z874" s="33">
        <v>10.0367248622339</v>
      </c>
      <c r="AA874" s="33">
        <v>10.216114492115768</v>
      </c>
      <c r="AB874" s="33">
        <v>10.699249427433314</v>
      </c>
      <c r="AC874" s="33">
        <v>11.113175778168802</v>
      </c>
      <c r="AD874" s="33">
        <v>11.093203014967635</v>
      </c>
      <c r="AE874" s="33">
        <v>11.567037184546869</v>
      </c>
      <c r="AF874" s="34"/>
      <c r="AG874" s="34"/>
      <c r="AH874" s="34"/>
    </row>
    <row r="875" spans="1:34" ht="14.5" x14ac:dyDescent="0.35">
      <c r="A875" s="8" t="str">
        <f t="shared" si="16"/>
        <v>SelbständigenquoteGriechenland</v>
      </c>
      <c r="B875" s="8">
        <v>875</v>
      </c>
      <c r="C875" s="32" t="s">
        <v>281</v>
      </c>
      <c r="D875" s="32" t="s">
        <v>6</v>
      </c>
      <c r="E875" s="32" t="s">
        <v>184</v>
      </c>
      <c r="F875" s="32" t="s">
        <v>68</v>
      </c>
      <c r="G875" s="32" t="s">
        <v>40</v>
      </c>
      <c r="H875" s="32" t="s">
        <v>374</v>
      </c>
      <c r="I875" s="34"/>
      <c r="J875" s="34"/>
      <c r="K875" s="34"/>
      <c r="L875" s="34"/>
      <c r="M875" s="34"/>
      <c r="N875" s="34"/>
      <c r="O875" s="34"/>
      <c r="P875" s="34"/>
      <c r="Q875" s="33">
        <v>23.993067421764387</v>
      </c>
      <c r="R875" s="33">
        <v>23.906343209385565</v>
      </c>
      <c r="S875" s="33">
        <v>24.027459954233414</v>
      </c>
      <c r="T875" s="33">
        <v>24.932462854570012</v>
      </c>
      <c r="U875" s="33">
        <v>25.493855965157877</v>
      </c>
      <c r="V875" s="33">
        <v>25.433678517248204</v>
      </c>
      <c r="W875" s="33">
        <v>24.631089879920165</v>
      </c>
      <c r="X875" s="33">
        <v>24.133545310015897</v>
      </c>
      <c r="Y875" s="33">
        <v>23.727128700568482</v>
      </c>
      <c r="Z875" s="33">
        <v>23.79595671809172</v>
      </c>
      <c r="AA875" s="33">
        <v>23.177703668413532</v>
      </c>
      <c r="AB875" s="33">
        <v>22.378087580262623</v>
      </c>
      <c r="AC875" s="33">
        <v>22.919674308482993</v>
      </c>
      <c r="AD875" s="33">
        <v>22.311889718552557</v>
      </c>
      <c r="AE875" s="33">
        <v>20.955642530984996</v>
      </c>
      <c r="AF875" s="34"/>
      <c r="AG875" s="34"/>
      <c r="AH875" s="34"/>
    </row>
    <row r="876" spans="1:34" ht="14.5" x14ac:dyDescent="0.35">
      <c r="A876" s="8" t="str">
        <f t="shared" si="16"/>
        <v>SelbständigenquoteIrland</v>
      </c>
      <c r="B876" s="8">
        <v>876</v>
      </c>
      <c r="C876" s="32" t="s">
        <v>281</v>
      </c>
      <c r="D876" s="32" t="s">
        <v>4</v>
      </c>
      <c r="E876" s="32" t="s">
        <v>184</v>
      </c>
      <c r="F876" s="32" t="s">
        <v>68</v>
      </c>
      <c r="G876" s="32" t="s">
        <v>40</v>
      </c>
      <c r="H876" s="32" t="s">
        <v>374</v>
      </c>
      <c r="I876" s="34"/>
      <c r="J876" s="34"/>
      <c r="K876" s="34"/>
      <c r="L876" s="34"/>
      <c r="M876" s="34"/>
      <c r="N876" s="34"/>
      <c r="O876" s="34"/>
      <c r="P876" s="34"/>
      <c r="Q876" s="33">
        <v>12.846238778743221</v>
      </c>
      <c r="R876" s="33">
        <v>13.258710389405644</v>
      </c>
      <c r="S876" s="33">
        <v>13.084678530108535</v>
      </c>
      <c r="T876" s="33">
        <v>12.906486941870263</v>
      </c>
      <c r="U876" s="33">
        <v>12.682734097194786</v>
      </c>
      <c r="V876" s="33">
        <v>12.973713033953999</v>
      </c>
      <c r="W876" s="33">
        <v>12.984527037805071</v>
      </c>
      <c r="X876" s="33">
        <v>12.650169421911901</v>
      </c>
      <c r="Y876" s="33">
        <v>12.495668102381305</v>
      </c>
      <c r="Z876" s="33">
        <v>11.974467268189672</v>
      </c>
      <c r="AA876" s="33">
        <v>11.752395126034786</v>
      </c>
      <c r="AB876" s="33">
        <v>11.379916204892552</v>
      </c>
      <c r="AC876" s="33">
        <v>11.421400866986083</v>
      </c>
      <c r="AD876" s="33">
        <v>10.652002453772678</v>
      </c>
      <c r="AE876" s="33">
        <v>10.894893912759086</v>
      </c>
      <c r="AF876" s="34"/>
      <c r="AG876" s="34"/>
      <c r="AH876" s="34"/>
    </row>
    <row r="877" spans="1:34" ht="14.5" x14ac:dyDescent="0.35">
      <c r="A877" s="8" t="str">
        <f t="shared" si="16"/>
        <v>SelbständigenquoteItalien</v>
      </c>
      <c r="B877" s="8">
        <v>877</v>
      </c>
      <c r="C877" s="32" t="s">
        <v>281</v>
      </c>
      <c r="D877" s="32" t="s">
        <v>3</v>
      </c>
      <c r="E877" s="32" t="s">
        <v>184</v>
      </c>
      <c r="F877" s="32" t="s">
        <v>68</v>
      </c>
      <c r="G877" s="32" t="s">
        <v>40</v>
      </c>
      <c r="H877" s="32" t="s">
        <v>374</v>
      </c>
      <c r="I877" s="34"/>
      <c r="J877" s="34"/>
      <c r="K877" s="34"/>
      <c r="L877" s="34"/>
      <c r="M877" s="34"/>
      <c r="N877" s="34"/>
      <c r="O877" s="34"/>
      <c r="P877" s="34"/>
      <c r="Q877" s="33">
        <v>22.932978355017287</v>
      </c>
      <c r="R877" s="33">
        <v>22.581264924110041</v>
      </c>
      <c r="S877" s="33">
        <v>22.804500560494155</v>
      </c>
      <c r="T877" s="33">
        <v>22.664914682667305</v>
      </c>
      <c r="U877" s="33">
        <v>22.727209979707439</v>
      </c>
      <c r="V877" s="33">
        <v>22.662122742062156</v>
      </c>
      <c r="W877" s="33">
        <v>22.539456276669085</v>
      </c>
      <c r="X877" s="33">
        <v>22.265800245126378</v>
      </c>
      <c r="Y877" s="33">
        <v>21.817824389441057</v>
      </c>
      <c r="Z877" s="33">
        <v>21.184145185318947</v>
      </c>
      <c r="AA877" s="33">
        <v>20.99776652836151</v>
      </c>
      <c r="AB877" s="33">
        <v>20.702157606855884</v>
      </c>
      <c r="AC877" s="33">
        <v>20.600606609037296</v>
      </c>
      <c r="AD877" s="33">
        <v>20.014787089022899</v>
      </c>
      <c r="AE877" s="33">
        <v>19.894710792143805</v>
      </c>
      <c r="AF877" s="34"/>
      <c r="AG877" s="34"/>
      <c r="AH877" s="34"/>
    </row>
    <row r="878" spans="1:34" ht="14.5" x14ac:dyDescent="0.35">
      <c r="A878" s="8" t="str">
        <f t="shared" si="16"/>
        <v>SelbständigenquoteKroatien</v>
      </c>
      <c r="B878" s="8">
        <v>878</v>
      </c>
      <c r="C878" s="32" t="s">
        <v>281</v>
      </c>
      <c r="D878" s="32" t="s">
        <v>27</v>
      </c>
      <c r="E878" s="32" t="s">
        <v>184</v>
      </c>
      <c r="F878" s="32" t="s">
        <v>68</v>
      </c>
      <c r="G878" s="32" t="s">
        <v>40</v>
      </c>
      <c r="H878" s="32" t="s">
        <v>374</v>
      </c>
      <c r="I878" s="34"/>
      <c r="J878" s="34"/>
      <c r="K878" s="34"/>
      <c r="L878" s="34"/>
      <c r="M878" s="34"/>
      <c r="N878" s="34"/>
      <c r="O878" s="34"/>
      <c r="P878" s="34"/>
      <c r="Q878" s="33">
        <v>11.181653278051311</v>
      </c>
      <c r="R878" s="33">
        <v>10.552235865782389</v>
      </c>
      <c r="S878" s="33">
        <v>10.638885055885194</v>
      </c>
      <c r="T878" s="33">
        <v>10.719688783228872</v>
      </c>
      <c r="U878" s="33">
        <v>10.738450345580212</v>
      </c>
      <c r="V878" s="33">
        <v>10.075011031033977</v>
      </c>
      <c r="W878" s="33">
        <v>9.428369795342272</v>
      </c>
      <c r="X878" s="33">
        <v>9.3656638643785186</v>
      </c>
      <c r="Y878" s="33">
        <v>8.8347399945548606</v>
      </c>
      <c r="Z878" s="33">
        <v>7.92432861489615</v>
      </c>
      <c r="AA878" s="33">
        <v>8.3059475481667615</v>
      </c>
      <c r="AB878" s="33">
        <v>8.5803135114552251</v>
      </c>
      <c r="AC878" s="33">
        <v>8.7133182844243784</v>
      </c>
      <c r="AD878" s="33">
        <v>9.0066479161339803</v>
      </c>
      <c r="AE878" s="33">
        <v>10.236465463596764</v>
      </c>
      <c r="AF878" s="34"/>
      <c r="AG878" s="34"/>
      <c r="AH878" s="34"/>
    </row>
    <row r="879" spans="1:34" ht="14.5" x14ac:dyDescent="0.35">
      <c r="A879" s="8" t="str">
        <f t="shared" si="16"/>
        <v>SelbständigenquoteLettland</v>
      </c>
      <c r="B879" s="8">
        <v>879</v>
      </c>
      <c r="C879" s="32" t="s">
        <v>281</v>
      </c>
      <c r="D879" s="32" t="s">
        <v>19</v>
      </c>
      <c r="E879" s="32" t="s">
        <v>184</v>
      </c>
      <c r="F879" s="32" t="s">
        <v>68</v>
      </c>
      <c r="G879" s="32" t="s">
        <v>40</v>
      </c>
      <c r="H879" s="32" t="s">
        <v>374</v>
      </c>
      <c r="I879" s="34"/>
      <c r="J879" s="34"/>
      <c r="K879" s="34"/>
      <c r="L879" s="34"/>
      <c r="M879" s="34"/>
      <c r="N879" s="34"/>
      <c r="O879" s="34"/>
      <c r="P879" s="34"/>
      <c r="Q879" s="33">
        <v>6.4366632337796084</v>
      </c>
      <c r="R879" s="33">
        <v>7.4185765983112191</v>
      </c>
      <c r="S879" s="33">
        <v>7.6151273475688175</v>
      </c>
      <c r="T879" s="33">
        <v>7.5541401273885347</v>
      </c>
      <c r="U879" s="33">
        <v>7.9521376043873842</v>
      </c>
      <c r="V879" s="33">
        <v>8.4671532846715323</v>
      </c>
      <c r="W879" s="33">
        <v>8.51765856043016</v>
      </c>
      <c r="X879" s="33">
        <v>9.2484848484848481</v>
      </c>
      <c r="Y879" s="33">
        <v>9.653165170991997</v>
      </c>
      <c r="Z879" s="33">
        <v>10.007199424046078</v>
      </c>
      <c r="AA879" s="33">
        <v>8.9823897884410826</v>
      </c>
      <c r="AB879" s="33">
        <v>9.2212871873888815</v>
      </c>
      <c r="AC879" s="33">
        <v>10.136358151321346</v>
      </c>
      <c r="AD879" s="33">
        <v>10.523069331359487</v>
      </c>
      <c r="AE879" s="33">
        <v>10.675171500782282</v>
      </c>
      <c r="AF879" s="34"/>
      <c r="AG879" s="34"/>
      <c r="AH879" s="34"/>
    </row>
    <row r="880" spans="1:34" ht="14.5" x14ac:dyDescent="0.35">
      <c r="A880" s="8" t="str">
        <f t="shared" si="16"/>
        <v>SelbständigenquoteLitauen</v>
      </c>
      <c r="B880" s="8">
        <v>880</v>
      </c>
      <c r="C880" s="32" t="s">
        <v>281</v>
      </c>
      <c r="D880" s="32" t="s">
        <v>20</v>
      </c>
      <c r="E880" s="32" t="s">
        <v>184</v>
      </c>
      <c r="F880" s="32" t="s">
        <v>68</v>
      </c>
      <c r="G880" s="32" t="s">
        <v>40</v>
      </c>
      <c r="H880" s="32" t="s">
        <v>374</v>
      </c>
      <c r="I880" s="34"/>
      <c r="J880" s="34"/>
      <c r="K880" s="34"/>
      <c r="L880" s="34"/>
      <c r="M880" s="34"/>
      <c r="N880" s="34"/>
      <c r="O880" s="34"/>
      <c r="P880" s="34"/>
      <c r="Q880" s="33">
        <v>7.4161585365853675</v>
      </c>
      <c r="R880" s="33">
        <v>6.7222685571309428</v>
      </c>
      <c r="S880" s="33">
        <v>5.7758241758241748</v>
      </c>
      <c r="T880" s="33">
        <v>5.7618549511854962</v>
      </c>
      <c r="U880" s="33">
        <v>6.2827675118177906</v>
      </c>
      <c r="V880" s="33">
        <v>7.3401469718726249</v>
      </c>
      <c r="W880" s="33">
        <v>7.4200817961772811</v>
      </c>
      <c r="X880" s="33">
        <v>7.801944307134618</v>
      </c>
      <c r="Y880" s="33">
        <v>8.7244572158365248</v>
      </c>
      <c r="Z880" s="33">
        <v>8.4687424957976472</v>
      </c>
      <c r="AA880" s="33">
        <v>8.6128526645768027</v>
      </c>
      <c r="AB880" s="33">
        <v>8.9788322865782728</v>
      </c>
      <c r="AC880" s="33">
        <v>9.1583385384134921</v>
      </c>
      <c r="AD880" s="33">
        <v>9.1056408673508766</v>
      </c>
      <c r="AE880" s="33">
        <v>9.8637683317203901</v>
      </c>
      <c r="AF880" s="34"/>
      <c r="AG880" s="34"/>
      <c r="AH880" s="34"/>
    </row>
    <row r="881" spans="1:34" ht="14.5" x14ac:dyDescent="0.35">
      <c r="A881" s="8" t="str">
        <f t="shared" si="16"/>
        <v>SelbständigenquoteLuxemburg</v>
      </c>
      <c r="B881" s="8">
        <v>881</v>
      </c>
      <c r="C881" s="32" t="s">
        <v>281</v>
      </c>
      <c r="D881" s="32" t="s">
        <v>10</v>
      </c>
      <c r="E881" s="32" t="s">
        <v>184</v>
      </c>
      <c r="F881" s="32" t="s">
        <v>68</v>
      </c>
      <c r="G881" s="32" t="s">
        <v>40</v>
      </c>
      <c r="H881" s="32" t="s">
        <v>374</v>
      </c>
      <c r="I881" s="34"/>
      <c r="J881" s="34"/>
      <c r="K881" s="34"/>
      <c r="L881" s="34"/>
      <c r="M881" s="34"/>
      <c r="N881" s="34"/>
      <c r="O881" s="34"/>
      <c r="P881" s="34"/>
      <c r="Q881" s="33">
        <v>5.2261306532663312</v>
      </c>
      <c r="R881" s="33">
        <v>7.2328511432571165</v>
      </c>
      <c r="S881" s="33">
        <v>7.0480549199084672</v>
      </c>
      <c r="T881" s="33">
        <v>7.3390364700585327</v>
      </c>
      <c r="U881" s="33">
        <v>7.510729613733905</v>
      </c>
      <c r="V881" s="33">
        <v>7.6170212765957457</v>
      </c>
      <c r="W881" s="33">
        <v>7.4731626754748159</v>
      </c>
      <c r="X881" s="33">
        <v>8.4705882352941195</v>
      </c>
      <c r="Y881" s="33">
        <v>8.7175513366912032</v>
      </c>
      <c r="Z881" s="33">
        <v>8.4480833643468554</v>
      </c>
      <c r="AA881" s="33">
        <v>7.2150072150072155</v>
      </c>
      <c r="AB881" s="33">
        <v>7.4138531152105811</v>
      </c>
      <c r="AC881" s="33">
        <v>7.7850499483293145</v>
      </c>
      <c r="AD881" s="33">
        <v>8.336079077429984</v>
      </c>
      <c r="AE881" s="33">
        <v>8.6463730569948183</v>
      </c>
      <c r="AF881" s="34"/>
      <c r="AG881" s="34"/>
      <c r="AH881" s="34"/>
    </row>
    <row r="882" spans="1:34" ht="14.5" x14ac:dyDescent="0.35">
      <c r="A882" s="8" t="str">
        <f t="shared" si="16"/>
        <v>SelbständigenquoteMalta</v>
      </c>
      <c r="B882" s="8">
        <v>882</v>
      </c>
      <c r="C882" s="32" t="s">
        <v>281</v>
      </c>
      <c r="D882" s="32" t="s">
        <v>16</v>
      </c>
      <c r="E882" s="32" t="s">
        <v>184</v>
      </c>
      <c r="F882" s="32" t="s">
        <v>68</v>
      </c>
      <c r="G882" s="32" t="s">
        <v>40</v>
      </c>
      <c r="H882" s="32" t="s">
        <v>374</v>
      </c>
      <c r="I882" s="34"/>
      <c r="J882" s="34"/>
      <c r="K882" s="34"/>
      <c r="L882" s="34"/>
      <c r="M882" s="34"/>
      <c r="N882" s="34"/>
      <c r="O882" s="34"/>
      <c r="P882" s="34"/>
      <c r="Q882" s="33">
        <v>12.772785622593071</v>
      </c>
      <c r="R882" s="33">
        <v>13.10432569974555</v>
      </c>
      <c r="S882" s="33">
        <v>13.840399002493765</v>
      </c>
      <c r="T882" s="33">
        <v>12.993321190042503</v>
      </c>
      <c r="U882" s="33">
        <v>12.777129521586934</v>
      </c>
      <c r="V882" s="33">
        <v>13.106525376464027</v>
      </c>
      <c r="W882" s="33">
        <v>12.958045671800319</v>
      </c>
      <c r="X882" s="33">
        <v>13.152507676560901</v>
      </c>
      <c r="Y882" s="33">
        <v>13.466212931453573</v>
      </c>
      <c r="Z882" s="33">
        <v>14.292258360054969</v>
      </c>
      <c r="AA882" s="33">
        <v>13.72299872935197</v>
      </c>
      <c r="AB882" s="33">
        <v>15.232050773502579</v>
      </c>
      <c r="AC882" s="33">
        <v>15.447154471544714</v>
      </c>
      <c r="AD882" s="33">
        <v>15.15151515151515</v>
      </c>
      <c r="AE882" s="33">
        <v>14.733096085409253</v>
      </c>
      <c r="AF882" s="34"/>
      <c r="AG882" s="34"/>
      <c r="AH882" s="34"/>
    </row>
    <row r="883" spans="1:34" ht="14.5" x14ac:dyDescent="0.35">
      <c r="A883" s="8" t="str">
        <f t="shared" si="16"/>
        <v>SelbständigenquoteNiederlande</v>
      </c>
      <c r="B883" s="8">
        <v>883</v>
      </c>
      <c r="C883" s="32" t="s">
        <v>281</v>
      </c>
      <c r="D883" s="32" t="s">
        <v>1</v>
      </c>
      <c r="E883" s="32" t="s">
        <v>184</v>
      </c>
      <c r="F883" s="32" t="s">
        <v>68</v>
      </c>
      <c r="G883" s="32" t="s">
        <v>40</v>
      </c>
      <c r="H883" s="32" t="s">
        <v>374</v>
      </c>
      <c r="I883" s="34"/>
      <c r="J883" s="34"/>
      <c r="K883" s="34"/>
      <c r="L883" s="34"/>
      <c r="M883" s="34"/>
      <c r="N883" s="34"/>
      <c r="O883" s="34"/>
      <c r="P883" s="34"/>
      <c r="Q883" s="33">
        <v>12.666092519685039</v>
      </c>
      <c r="R883" s="33">
        <v>13.209122953537786</v>
      </c>
      <c r="S883" s="33">
        <v>13.411411485924839</v>
      </c>
      <c r="T883" s="33">
        <v>13.716080837064338</v>
      </c>
      <c r="U883" s="33">
        <v>13.996314496314495</v>
      </c>
      <c r="V883" s="33">
        <v>14.858478956436132</v>
      </c>
      <c r="W883" s="33">
        <v>15.325361581780745</v>
      </c>
      <c r="X883" s="33">
        <v>15.413815555091459</v>
      </c>
      <c r="Y883" s="33">
        <v>15.538427979349963</v>
      </c>
      <c r="Z883" s="33">
        <v>15.607759387791422</v>
      </c>
      <c r="AA883" s="33">
        <v>15.611638335592868</v>
      </c>
      <c r="AB883" s="33">
        <v>15.545722713864308</v>
      </c>
      <c r="AC883" s="33">
        <v>16.241051879247166</v>
      </c>
      <c r="AD883" s="33">
        <v>14.800982692710226</v>
      </c>
      <c r="AE883" s="33">
        <v>15.532288068030827</v>
      </c>
      <c r="AF883" s="34"/>
      <c r="AG883" s="34"/>
      <c r="AH883" s="34"/>
    </row>
    <row r="884" spans="1:34" ht="14.5" x14ac:dyDescent="0.35">
      <c r="A884" s="8" t="str">
        <f t="shared" si="16"/>
        <v>SelbständigenquoteÖsterreich</v>
      </c>
      <c r="B884" s="8">
        <v>884</v>
      </c>
      <c r="C884" s="32" t="s">
        <v>281</v>
      </c>
      <c r="D884" s="32" t="s">
        <v>56</v>
      </c>
      <c r="E884" s="32" t="s">
        <v>184</v>
      </c>
      <c r="F884" s="32" t="s">
        <v>68</v>
      </c>
      <c r="G884" s="32" t="s">
        <v>40</v>
      </c>
      <c r="H884" s="32" t="s">
        <v>374</v>
      </c>
      <c r="I884" s="34"/>
      <c r="J884" s="34"/>
      <c r="K884" s="34"/>
      <c r="L884" s="34"/>
      <c r="M884" s="34"/>
      <c r="N884" s="34"/>
      <c r="O884" s="34"/>
      <c r="P884" s="34"/>
      <c r="Q884" s="33">
        <v>8.8365087334513657</v>
      </c>
      <c r="R884" s="33">
        <v>9.1586653227945476</v>
      </c>
      <c r="S884" s="33">
        <v>9.4452616095818467</v>
      </c>
      <c r="T884" s="33">
        <v>8.9920307348856507</v>
      </c>
      <c r="U884" s="33">
        <v>9.0152565880721234</v>
      </c>
      <c r="V884" s="33">
        <v>9.2909847575765294</v>
      </c>
      <c r="W884" s="33">
        <v>9.1777811845265482</v>
      </c>
      <c r="X884" s="33">
        <v>9.3351513774209014</v>
      </c>
      <c r="Y884" s="33">
        <v>9.2303118884237136</v>
      </c>
      <c r="Z884" s="33">
        <v>9.1990813135261913</v>
      </c>
      <c r="AA884" s="33">
        <v>9.0852265897343436</v>
      </c>
      <c r="AB884" s="33">
        <v>9.3960051484959699</v>
      </c>
      <c r="AC884" s="33">
        <v>9.2324832279783955</v>
      </c>
      <c r="AD884" s="33">
        <v>9.0323514511109515</v>
      </c>
      <c r="AE884" s="33">
        <v>9.4485800294028408</v>
      </c>
      <c r="AF884" s="34"/>
      <c r="AG884" s="34"/>
      <c r="AH884" s="34"/>
    </row>
    <row r="885" spans="1:34" ht="14.5" x14ac:dyDescent="0.35">
      <c r="A885" s="8" t="str">
        <f t="shared" si="16"/>
        <v>SelbständigenquotePolen</v>
      </c>
      <c r="B885" s="8">
        <v>885</v>
      </c>
      <c r="C885" s="32" t="s">
        <v>281</v>
      </c>
      <c r="D885" s="32" t="s">
        <v>21</v>
      </c>
      <c r="E885" s="32" t="s">
        <v>184</v>
      </c>
      <c r="F885" s="32" t="s">
        <v>68</v>
      </c>
      <c r="G885" s="32" t="s">
        <v>40</v>
      </c>
      <c r="H885" s="32" t="s">
        <v>374</v>
      </c>
      <c r="I885" s="34"/>
      <c r="J885" s="34"/>
      <c r="K885" s="34"/>
      <c r="L885" s="34"/>
      <c r="M885" s="34"/>
      <c r="N885" s="34"/>
      <c r="O885" s="34"/>
      <c r="P885" s="34"/>
      <c r="Q885" s="33">
        <v>11.399901420573675</v>
      </c>
      <c r="R885" s="33">
        <v>11.802921299324174</v>
      </c>
      <c r="S885" s="33">
        <v>12.397523468333544</v>
      </c>
      <c r="T885" s="33">
        <v>12.482016246246468</v>
      </c>
      <c r="U885" s="33">
        <v>12.301913370113862</v>
      </c>
      <c r="V885" s="33">
        <v>12.242172104225972</v>
      </c>
      <c r="W885" s="33">
        <v>12.224754308503064</v>
      </c>
      <c r="X885" s="33">
        <v>12.048700637211162</v>
      </c>
      <c r="Y885" s="33">
        <v>12.407167113000748</v>
      </c>
      <c r="Z885" s="33">
        <v>12.437966101694917</v>
      </c>
      <c r="AA885" s="33">
        <v>12.74226333832004</v>
      </c>
      <c r="AB885" s="33">
        <v>12.936773158668625</v>
      </c>
      <c r="AC885" s="33">
        <v>13.173853994379227</v>
      </c>
      <c r="AD885" s="33">
        <v>13.144586521329002</v>
      </c>
      <c r="AE885" s="33">
        <v>13.366955163662395</v>
      </c>
      <c r="AF885" s="34"/>
      <c r="AG885" s="34"/>
      <c r="AH885" s="34"/>
    </row>
    <row r="886" spans="1:34" ht="14.5" x14ac:dyDescent="0.35">
      <c r="A886" s="8" t="str">
        <f t="shared" si="16"/>
        <v>SelbständigenquotePortugal</v>
      </c>
      <c r="B886" s="8">
        <v>886</v>
      </c>
      <c r="C886" s="32" t="s">
        <v>281</v>
      </c>
      <c r="D886" s="32" t="s">
        <v>7</v>
      </c>
      <c r="E886" s="32" t="s">
        <v>184</v>
      </c>
      <c r="F886" s="32" t="s">
        <v>68</v>
      </c>
      <c r="G886" s="32" t="s">
        <v>40</v>
      </c>
      <c r="H886" s="32" t="s">
        <v>374</v>
      </c>
      <c r="I886" s="34"/>
      <c r="J886" s="34"/>
      <c r="K886" s="34"/>
      <c r="L886" s="34"/>
      <c r="M886" s="34"/>
      <c r="N886" s="34"/>
      <c r="O886" s="34"/>
      <c r="P886" s="34"/>
      <c r="Q886" s="33">
        <v>15.790170591221061</v>
      </c>
      <c r="R886" s="33">
        <v>15.393881540070009</v>
      </c>
      <c r="S886" s="33">
        <v>14.652258880331075</v>
      </c>
      <c r="T886" s="33">
        <v>14.098406880022557</v>
      </c>
      <c r="U886" s="33">
        <v>14.193771114344191</v>
      </c>
      <c r="V886" s="33">
        <v>14.680952740260064</v>
      </c>
      <c r="W886" s="33">
        <v>13.79595610598798</v>
      </c>
      <c r="X886" s="33">
        <v>13.27690332398117</v>
      </c>
      <c r="Y886" s="33">
        <v>13.170663431930578</v>
      </c>
      <c r="Z886" s="33">
        <v>12.812219227313566</v>
      </c>
      <c r="AA886" s="33">
        <v>12.857299070530345</v>
      </c>
      <c r="AB886" s="33">
        <v>13.407857327474799</v>
      </c>
      <c r="AC886" s="33">
        <v>13.244362226920368</v>
      </c>
      <c r="AD886" s="33">
        <v>13.661744098307643</v>
      </c>
      <c r="AE886" s="33">
        <v>13.555105826798215</v>
      </c>
      <c r="AF886" s="34"/>
      <c r="AG886" s="34"/>
      <c r="AH886" s="34"/>
    </row>
    <row r="887" spans="1:34" ht="14.5" x14ac:dyDescent="0.35">
      <c r="A887" s="8" t="str">
        <f t="shared" si="16"/>
        <v>SelbständigenquoteRumänien</v>
      </c>
      <c r="B887" s="8">
        <v>887</v>
      </c>
      <c r="C887" s="32" t="s">
        <v>281</v>
      </c>
      <c r="D887" s="32" t="s">
        <v>100</v>
      </c>
      <c r="E887" s="32" t="s">
        <v>184</v>
      </c>
      <c r="F887" s="32" t="s">
        <v>68</v>
      </c>
      <c r="G887" s="32" t="s">
        <v>40</v>
      </c>
      <c r="H887" s="32" t="s">
        <v>374</v>
      </c>
      <c r="I887" s="34"/>
      <c r="J887" s="34"/>
      <c r="K887" s="34"/>
      <c r="L887" s="34"/>
      <c r="M887" s="34"/>
      <c r="N887" s="34"/>
      <c r="O887" s="34"/>
      <c r="P887" s="34"/>
      <c r="Q887" s="33">
        <v>7.179855684301927</v>
      </c>
      <c r="R887" s="33">
        <v>7.2668741608690341</v>
      </c>
      <c r="S887" s="33">
        <v>8.0654821321621082</v>
      </c>
      <c r="T887" s="33">
        <v>7.9475577213133759</v>
      </c>
      <c r="U887" s="33">
        <v>7.8533165795912954</v>
      </c>
      <c r="V887" s="33">
        <v>7.6434700659689483</v>
      </c>
      <c r="W887" s="33">
        <v>7.7967529732006868</v>
      </c>
      <c r="X887" s="33">
        <v>7.081680206562126</v>
      </c>
      <c r="Y887" s="33">
        <v>7.3034831996798477</v>
      </c>
      <c r="Z887" s="33">
        <v>7.339038487387425</v>
      </c>
      <c r="AA887" s="33">
        <v>6.564055463379951</v>
      </c>
      <c r="AB887" s="33">
        <v>6.5998683536897547</v>
      </c>
      <c r="AC887" s="33">
        <v>6.8351589949511373</v>
      </c>
      <c r="AD887" s="33">
        <v>6.6246840344238107</v>
      </c>
      <c r="AE887" s="33">
        <v>6.5833345361643154</v>
      </c>
      <c r="AF887" s="34"/>
      <c r="AG887" s="34"/>
      <c r="AH887" s="34"/>
    </row>
    <row r="888" spans="1:34" ht="14.5" x14ac:dyDescent="0.35">
      <c r="A888" s="8" t="str">
        <f t="shared" si="16"/>
        <v>SelbständigenquoteSchweden</v>
      </c>
      <c r="B888" s="8">
        <v>888</v>
      </c>
      <c r="C888" s="32" t="s">
        <v>281</v>
      </c>
      <c r="D888" s="32" t="s">
        <v>13</v>
      </c>
      <c r="E888" s="32" t="s">
        <v>184</v>
      </c>
      <c r="F888" s="32" t="s">
        <v>68</v>
      </c>
      <c r="G888" s="32" t="s">
        <v>40</v>
      </c>
      <c r="H888" s="32" t="s">
        <v>374</v>
      </c>
      <c r="I888" s="34"/>
      <c r="J888" s="34"/>
      <c r="K888" s="34"/>
      <c r="L888" s="34"/>
      <c r="M888" s="34"/>
      <c r="N888" s="34"/>
      <c r="O888" s="34"/>
      <c r="P888" s="34"/>
      <c r="Q888" s="33">
        <v>9.094750889679716</v>
      </c>
      <c r="R888" s="33">
        <v>9.4349910261944263</v>
      </c>
      <c r="S888" s="33">
        <v>9.7112149743728704</v>
      </c>
      <c r="T888" s="33">
        <v>9.3156606311889387</v>
      </c>
      <c r="U888" s="33">
        <v>9.2421684898173915</v>
      </c>
      <c r="V888" s="33">
        <v>9.4762875862368219</v>
      </c>
      <c r="W888" s="33">
        <v>9.2253761969904229</v>
      </c>
      <c r="X888" s="33">
        <v>9.0506235624301006</v>
      </c>
      <c r="Y888" s="33">
        <v>8.8482533884057375</v>
      </c>
      <c r="Z888" s="33">
        <v>8.7318972861141528</v>
      </c>
      <c r="AA888" s="33">
        <v>8.7096259033017898</v>
      </c>
      <c r="AB888" s="33">
        <v>8.7763110952550836</v>
      </c>
      <c r="AC888" s="33">
        <v>8.8218748744324333</v>
      </c>
      <c r="AD888" s="33">
        <v>9.1857871255576793</v>
      </c>
      <c r="AE888" s="33">
        <v>9.171092932190902</v>
      </c>
      <c r="AF888" s="34"/>
      <c r="AG888" s="34"/>
      <c r="AH888" s="34"/>
    </row>
    <row r="889" spans="1:34" ht="14.5" x14ac:dyDescent="0.35">
      <c r="A889" s="8" t="str">
        <f t="shared" si="16"/>
        <v>SelbständigenquoteSlowakei</v>
      </c>
      <c r="B889" s="8">
        <v>889</v>
      </c>
      <c r="C889" s="32" t="s">
        <v>281</v>
      </c>
      <c r="D889" s="32" t="s">
        <v>23</v>
      </c>
      <c r="E889" s="32" t="s">
        <v>184</v>
      </c>
      <c r="F889" s="32" t="s">
        <v>68</v>
      </c>
      <c r="G889" s="32" t="s">
        <v>40</v>
      </c>
      <c r="H889" s="32" t="s">
        <v>374</v>
      </c>
      <c r="I889" s="34"/>
      <c r="J889" s="34"/>
      <c r="K889" s="34"/>
      <c r="L889" s="34"/>
      <c r="M889" s="34"/>
      <c r="N889" s="34"/>
      <c r="O889" s="34"/>
      <c r="P889" s="34"/>
      <c r="Q889" s="33">
        <v>13.467955848378544</v>
      </c>
      <c r="R889" s="33">
        <v>15.433505742088192</v>
      </c>
      <c r="S889" s="33">
        <v>15.700526174975478</v>
      </c>
      <c r="T889" s="33">
        <v>15.623885918003564</v>
      </c>
      <c r="U889" s="33">
        <v>15.344337948171816</v>
      </c>
      <c r="V889" s="33">
        <v>15.430043070911593</v>
      </c>
      <c r="W889" s="33">
        <v>15.101951326463494</v>
      </c>
      <c r="X889" s="33">
        <v>14.755006391137623</v>
      </c>
      <c r="Y889" s="33">
        <v>15.180563589785969</v>
      </c>
      <c r="Z889" s="33">
        <v>14.98659735196166</v>
      </c>
      <c r="AA889" s="33">
        <v>14.466863386234948</v>
      </c>
      <c r="AB889" s="33">
        <v>14.703774486383182</v>
      </c>
      <c r="AC889" s="33">
        <v>14.806553653986539</v>
      </c>
      <c r="AD889" s="33">
        <v>14.743333066389043</v>
      </c>
      <c r="AE889" s="33">
        <v>14.662305934273778</v>
      </c>
      <c r="AF889" s="34"/>
      <c r="AG889" s="34"/>
      <c r="AH889" s="34"/>
    </row>
    <row r="890" spans="1:34" ht="14.5" x14ac:dyDescent="0.35">
      <c r="A890" s="8" t="str">
        <f t="shared" si="16"/>
        <v>SelbständigenquoteSlowenien</v>
      </c>
      <c r="B890" s="8">
        <v>890</v>
      </c>
      <c r="C890" s="32" t="s">
        <v>281</v>
      </c>
      <c r="D890" s="32" t="s">
        <v>26</v>
      </c>
      <c r="E890" s="32" t="s">
        <v>184</v>
      </c>
      <c r="F890" s="32" t="s">
        <v>68</v>
      </c>
      <c r="G890" s="32" t="s">
        <v>40</v>
      </c>
      <c r="H890" s="32" t="s">
        <v>374</v>
      </c>
      <c r="I890" s="34"/>
      <c r="J890" s="34"/>
      <c r="K890" s="34"/>
      <c r="L890" s="34"/>
      <c r="M890" s="34"/>
      <c r="N890" s="34"/>
      <c r="O890" s="34"/>
      <c r="P890" s="34"/>
      <c r="Q890" s="33">
        <v>7.2565594467010639</v>
      </c>
      <c r="R890" s="33">
        <v>8.4567070435172713</v>
      </c>
      <c r="S890" s="33">
        <v>9.7594189741261896</v>
      </c>
      <c r="T890" s="33">
        <v>9.8948598130841123</v>
      </c>
      <c r="U890" s="33">
        <v>9.3668792818332136</v>
      </c>
      <c r="V890" s="33">
        <v>9.8287506029908354</v>
      </c>
      <c r="W890" s="33">
        <v>10.253317249698433</v>
      </c>
      <c r="X890" s="33">
        <v>10.699636704558772</v>
      </c>
      <c r="Y890" s="33">
        <v>10.29445594662986</v>
      </c>
      <c r="Z890" s="33">
        <v>10.142368392009713</v>
      </c>
      <c r="AA890" s="33">
        <v>10.795944779982744</v>
      </c>
      <c r="AB890" s="33">
        <v>10.428404379717231</v>
      </c>
      <c r="AC890" s="33">
        <v>9.4649328501385632</v>
      </c>
      <c r="AD890" s="33">
        <v>10.778635778635779</v>
      </c>
      <c r="AE890" s="33">
        <v>10.542487815215088</v>
      </c>
      <c r="AF890" s="34"/>
      <c r="AG890" s="34"/>
      <c r="AH890" s="34"/>
    </row>
    <row r="891" spans="1:34" ht="14.5" x14ac:dyDescent="0.35">
      <c r="A891" s="8" t="str">
        <f t="shared" si="16"/>
        <v>SelbständigenquoteSpanien</v>
      </c>
      <c r="B891" s="8">
        <v>891</v>
      </c>
      <c r="C891" s="32" t="s">
        <v>281</v>
      </c>
      <c r="D891" s="32" t="s">
        <v>8</v>
      </c>
      <c r="E891" s="32" t="s">
        <v>184</v>
      </c>
      <c r="F891" s="32" t="s">
        <v>68</v>
      </c>
      <c r="G891" s="32" t="s">
        <v>40</v>
      </c>
      <c r="H891" s="32" t="s">
        <v>374</v>
      </c>
      <c r="I891" s="34"/>
      <c r="J891" s="34"/>
      <c r="K891" s="34"/>
      <c r="L891" s="34"/>
      <c r="M891" s="34"/>
      <c r="N891" s="34"/>
      <c r="O891" s="34"/>
      <c r="P891" s="34"/>
      <c r="Q891" s="33">
        <v>15.455031438535753</v>
      </c>
      <c r="R891" s="33">
        <v>14.823569229425507</v>
      </c>
      <c r="S891" s="33">
        <v>14.827409356464342</v>
      </c>
      <c r="T891" s="33">
        <v>14.649775271994477</v>
      </c>
      <c r="U891" s="33">
        <v>15.573726811418288</v>
      </c>
      <c r="V891" s="33">
        <v>16.121617831754275</v>
      </c>
      <c r="W891" s="33">
        <v>16.032634874759154</v>
      </c>
      <c r="X891" s="33">
        <v>15.872682266124889</v>
      </c>
      <c r="Y891" s="33">
        <v>15.594847068601387</v>
      </c>
      <c r="Z891" s="33">
        <v>15.16775616068602</v>
      </c>
      <c r="AA891" s="33">
        <v>14.732998827970984</v>
      </c>
      <c r="AB891" s="33">
        <v>14.414333730204723</v>
      </c>
      <c r="AC891" s="33">
        <v>14.903726202744481</v>
      </c>
      <c r="AD891" s="33">
        <v>14.664038079374199</v>
      </c>
      <c r="AE891" s="33">
        <v>14.150837590105935</v>
      </c>
      <c r="AF891" s="34"/>
      <c r="AG891" s="34"/>
      <c r="AH891" s="34"/>
    </row>
    <row r="892" spans="1:34" ht="14.5" x14ac:dyDescent="0.35">
      <c r="A892" s="8" t="str">
        <f t="shared" si="16"/>
        <v>SelbständigenquoteTschechische Republik</v>
      </c>
      <c r="B892" s="8">
        <v>892</v>
      </c>
      <c r="C892" s="32" t="s">
        <v>281</v>
      </c>
      <c r="D892" s="32" t="s">
        <v>22</v>
      </c>
      <c r="E892" s="32" t="s">
        <v>184</v>
      </c>
      <c r="F892" s="32" t="s">
        <v>68</v>
      </c>
      <c r="G892" s="32" t="s">
        <v>40</v>
      </c>
      <c r="H892" s="32" t="s">
        <v>374</v>
      </c>
      <c r="I892" s="34"/>
      <c r="J892" s="34"/>
      <c r="K892" s="34"/>
      <c r="L892" s="34"/>
      <c r="M892" s="34"/>
      <c r="N892" s="34"/>
      <c r="O892" s="34"/>
      <c r="P892" s="34"/>
      <c r="Q892" s="33">
        <v>15.384933005760061</v>
      </c>
      <c r="R892" s="33">
        <v>16.086183453613639</v>
      </c>
      <c r="S892" s="33">
        <v>16.8824858995754</v>
      </c>
      <c r="T892" s="33">
        <v>17.228321804065921</v>
      </c>
      <c r="U892" s="33">
        <v>17.598295646304418</v>
      </c>
      <c r="V892" s="33">
        <v>16.760313315926894</v>
      </c>
      <c r="W892" s="33">
        <v>17.192764857881137</v>
      </c>
      <c r="X892" s="33">
        <v>16.518878718535472</v>
      </c>
      <c r="Y892" s="33">
        <v>16.357003988535467</v>
      </c>
      <c r="Z892" s="33">
        <v>16.340564717936594</v>
      </c>
      <c r="AA892" s="33">
        <v>16.208967407148272</v>
      </c>
      <c r="AB892" s="33">
        <v>16.080285182889028</v>
      </c>
      <c r="AC892" s="33">
        <v>16.117137084910659</v>
      </c>
      <c r="AD892" s="33">
        <v>15.321326641078633</v>
      </c>
      <c r="AE892" s="33">
        <v>15.269900448181494</v>
      </c>
      <c r="AF892" s="34"/>
      <c r="AG892" s="34"/>
      <c r="AH892" s="34"/>
    </row>
    <row r="893" spans="1:34" ht="14.5" x14ac:dyDescent="0.35">
      <c r="A893" s="8" t="str">
        <f t="shared" si="16"/>
        <v>SelbständigenquoteUngarn</v>
      </c>
      <c r="B893" s="8">
        <v>893</v>
      </c>
      <c r="C893" s="32" t="s">
        <v>281</v>
      </c>
      <c r="D893" s="32" t="s">
        <v>24</v>
      </c>
      <c r="E893" s="32" t="s">
        <v>184</v>
      </c>
      <c r="F893" s="32" t="s">
        <v>68</v>
      </c>
      <c r="G893" s="32" t="s">
        <v>40</v>
      </c>
      <c r="H893" s="32" t="s">
        <v>374</v>
      </c>
      <c r="I893" s="34"/>
      <c r="J893" s="34"/>
      <c r="K893" s="34"/>
      <c r="L893" s="34"/>
      <c r="M893" s="34"/>
      <c r="N893" s="34"/>
      <c r="O893" s="34"/>
      <c r="P893" s="34"/>
      <c r="Q893" s="33">
        <v>11.014854846155936</v>
      </c>
      <c r="R893" s="33">
        <v>11.258741258741258</v>
      </c>
      <c r="S893" s="33">
        <v>11.086474501108649</v>
      </c>
      <c r="T893" s="33">
        <v>10.888596761110955</v>
      </c>
      <c r="U893" s="33">
        <v>10.373204161391536</v>
      </c>
      <c r="V893" s="33">
        <v>9.9573756339700008</v>
      </c>
      <c r="W893" s="33">
        <v>9.6731290603099911</v>
      </c>
      <c r="X893" s="33">
        <v>9.624172805593707</v>
      </c>
      <c r="Y893" s="33">
        <v>9.4252873563218387</v>
      </c>
      <c r="Z893" s="33">
        <v>9.1004358491914168</v>
      </c>
      <c r="AA893" s="33">
        <v>9.1680775018811129</v>
      </c>
      <c r="AB893" s="33">
        <v>9.7208653175157025</v>
      </c>
      <c r="AC893" s="33">
        <v>11.030294470729466</v>
      </c>
      <c r="AD893" s="33">
        <v>11.424064894096437</v>
      </c>
      <c r="AE893" s="33">
        <v>11.401989519495514</v>
      </c>
      <c r="AF893" s="34"/>
      <c r="AG893" s="34"/>
      <c r="AH893" s="34"/>
    </row>
    <row r="894" spans="1:34" ht="14.5" x14ac:dyDescent="0.35">
      <c r="A894" s="8" t="str">
        <f t="shared" si="16"/>
        <v>SelbständigenquoteVereinigtes Königreich Großbritannien und Nordirland</v>
      </c>
      <c r="B894" s="8">
        <v>894</v>
      </c>
      <c r="C894" s="32" t="s">
        <v>281</v>
      </c>
      <c r="D894" s="32" t="s">
        <v>57</v>
      </c>
      <c r="E894" s="32" t="s">
        <v>184</v>
      </c>
      <c r="F894" s="32" t="s">
        <v>68</v>
      </c>
      <c r="G894" s="32" t="s">
        <v>40</v>
      </c>
      <c r="H894" s="32" t="s">
        <v>374</v>
      </c>
      <c r="I894" s="34"/>
      <c r="J894" s="34"/>
      <c r="K894" s="34"/>
      <c r="L894" s="34"/>
      <c r="M894" s="34"/>
      <c r="N894" s="34"/>
      <c r="O894" s="34"/>
      <c r="P894" s="34"/>
      <c r="Q894" s="33">
        <v>12.608299602073876</v>
      </c>
      <c r="R894" s="33">
        <v>12.815391414185351</v>
      </c>
      <c r="S894" s="33">
        <v>13.152745484434897</v>
      </c>
      <c r="T894" s="33">
        <v>13.312913975966925</v>
      </c>
      <c r="U894" s="33">
        <v>13.79717102091475</v>
      </c>
      <c r="V894" s="33">
        <v>13.82023571329759</v>
      </c>
      <c r="W894" s="33">
        <v>14.360332281197586</v>
      </c>
      <c r="X894" s="33">
        <v>14.257877092073951</v>
      </c>
      <c r="Y894" s="33">
        <v>14.687460053687843</v>
      </c>
      <c r="Z894" s="33">
        <v>14.591819617598931</v>
      </c>
      <c r="AA894" s="33">
        <v>14.390819967133833</v>
      </c>
      <c r="AB894" s="33">
        <v>14.787809476710045</v>
      </c>
      <c r="AC894" s="34"/>
      <c r="AD894" s="34"/>
      <c r="AE894" s="34"/>
      <c r="AF894" s="34"/>
      <c r="AG894" s="34"/>
      <c r="AH894" s="34"/>
    </row>
    <row r="895" spans="1:34" ht="14.5" x14ac:dyDescent="0.35">
      <c r="A895" s="8" t="str">
        <f t="shared" si="16"/>
        <v>SelbständigenquoteZypern</v>
      </c>
      <c r="B895" s="8">
        <v>895</v>
      </c>
      <c r="C895" s="32" t="s">
        <v>281</v>
      </c>
      <c r="D895" s="32" t="s">
        <v>30</v>
      </c>
      <c r="E895" s="32" t="s">
        <v>184</v>
      </c>
      <c r="F895" s="32" t="s">
        <v>68</v>
      </c>
      <c r="G895" s="32" t="s">
        <v>40</v>
      </c>
      <c r="H895" s="32" t="s">
        <v>374</v>
      </c>
      <c r="I895" s="34"/>
      <c r="J895" s="34"/>
      <c r="K895" s="34"/>
      <c r="L895" s="34"/>
      <c r="M895" s="34"/>
      <c r="N895" s="34"/>
      <c r="O895" s="34"/>
      <c r="P895" s="34"/>
      <c r="Q895" s="33">
        <v>16.307608399236436</v>
      </c>
      <c r="R895" s="33">
        <v>16.036966567001905</v>
      </c>
      <c r="S895" s="33">
        <v>15.202524986849026</v>
      </c>
      <c r="T895" s="33">
        <v>14.856396866840731</v>
      </c>
      <c r="U895" s="33">
        <v>14.010695187165775</v>
      </c>
      <c r="V895" s="33">
        <v>14.980214810627473</v>
      </c>
      <c r="W895" s="33">
        <v>14.800923254472016</v>
      </c>
      <c r="X895" s="33">
        <v>12.561791218377435</v>
      </c>
      <c r="Y895" s="33">
        <v>11.892510005717552</v>
      </c>
      <c r="Z895" s="33">
        <v>11.540540540540539</v>
      </c>
      <c r="AA895" s="33">
        <v>11.881693013768487</v>
      </c>
      <c r="AB895" s="33">
        <v>12.02952029520295</v>
      </c>
      <c r="AC895" s="33">
        <v>12.044334975369461</v>
      </c>
      <c r="AD895" s="33">
        <v>10.10968049594659</v>
      </c>
      <c r="AE895" s="33">
        <v>9.5952705775352438</v>
      </c>
      <c r="AF895" s="34"/>
      <c r="AG895" s="34"/>
      <c r="AH895" s="34"/>
    </row>
    <row r="896" spans="1:34" ht="14.5" x14ac:dyDescent="0.35">
      <c r="A896" s="8" t="str">
        <f t="shared" si="16"/>
        <v>SozialausgabenBelgien</v>
      </c>
      <c r="B896" s="8">
        <v>896</v>
      </c>
      <c r="C896" s="32" t="s">
        <v>287</v>
      </c>
      <c r="D896" s="32" t="s">
        <v>9</v>
      </c>
      <c r="E896" s="32" t="s">
        <v>362</v>
      </c>
      <c r="F896" s="32" t="s">
        <v>68</v>
      </c>
      <c r="G896" s="32" t="s">
        <v>32</v>
      </c>
      <c r="H896" s="32" t="s">
        <v>370</v>
      </c>
      <c r="I896" s="33">
        <v>64.537189999999995</v>
      </c>
      <c r="J896" s="33">
        <v>68.701920000000001</v>
      </c>
      <c r="K896" s="33">
        <v>72.14585000000001</v>
      </c>
      <c r="L896" s="33">
        <v>76.332770000000011</v>
      </c>
      <c r="M896" s="33">
        <v>80.509259999999998</v>
      </c>
      <c r="N896" s="33">
        <v>83.551419999999993</v>
      </c>
      <c r="O896" s="33">
        <v>86.792210000000011</v>
      </c>
      <c r="P896" s="33">
        <v>90.470759999999999</v>
      </c>
      <c r="Q896" s="33">
        <v>98.240359999999995</v>
      </c>
      <c r="R896" s="33">
        <v>104.59854</v>
      </c>
      <c r="S896" s="33">
        <v>107.31202</v>
      </c>
      <c r="T896" s="33">
        <v>112.53267</v>
      </c>
      <c r="U896" s="33">
        <v>114.64744999999999</v>
      </c>
      <c r="V896" s="33">
        <v>118.00103999999999</v>
      </c>
      <c r="W896" s="33">
        <v>120.90075</v>
      </c>
      <c r="X896" s="33">
        <v>124.29133999999999</v>
      </c>
      <c r="Y896" s="33">
        <v>125.76276</v>
      </c>
      <c r="Z896" s="33">
        <v>128.38374000000002</v>
      </c>
      <c r="AA896" s="33">
        <v>132.16235</v>
      </c>
      <c r="AB896" s="33">
        <v>137.27242999999999</v>
      </c>
      <c r="AC896" s="33">
        <v>150.51506000000001</v>
      </c>
      <c r="AD896" s="33">
        <v>152.39679999999998</v>
      </c>
      <c r="AE896" s="34"/>
      <c r="AF896" s="34"/>
      <c r="AG896" s="34"/>
      <c r="AH896" s="34"/>
    </row>
    <row r="897" spans="1:34" ht="14.5" x14ac:dyDescent="0.35">
      <c r="A897" s="8" t="str">
        <f t="shared" si="16"/>
        <v>SozialausgabenBulgarien</v>
      </c>
      <c r="B897" s="8">
        <v>897</v>
      </c>
      <c r="C897" s="32" t="s">
        <v>287</v>
      </c>
      <c r="D897" s="32" t="s">
        <v>25</v>
      </c>
      <c r="E897" s="32" t="s">
        <v>362</v>
      </c>
      <c r="F897" s="32" t="s">
        <v>68</v>
      </c>
      <c r="G897" s="32" t="s">
        <v>32</v>
      </c>
      <c r="H897" s="32" t="s">
        <v>370</v>
      </c>
      <c r="I897" s="34"/>
      <c r="J897" s="34"/>
      <c r="K897" s="34"/>
      <c r="L897" s="34"/>
      <c r="M897" s="34"/>
      <c r="N897" s="33">
        <v>3.5113600000000003</v>
      </c>
      <c r="O897" s="33">
        <v>3.7784599999999999</v>
      </c>
      <c r="P897" s="33">
        <v>4.3530899999999999</v>
      </c>
      <c r="Q897" s="33">
        <v>5.4827299999999992</v>
      </c>
      <c r="R897" s="33">
        <v>6.0065</v>
      </c>
      <c r="S897" s="33">
        <v>6.5026400000000004</v>
      </c>
      <c r="T897" s="33">
        <v>6.8162099999999999</v>
      </c>
      <c r="U897" s="33">
        <v>6.9548800000000002</v>
      </c>
      <c r="V897" s="33">
        <v>7.3847899999999997</v>
      </c>
      <c r="W897" s="33">
        <v>7.9108000000000001</v>
      </c>
      <c r="X897" s="33">
        <v>8.0840399999999999</v>
      </c>
      <c r="Y897" s="33">
        <v>8.4491200000000006</v>
      </c>
      <c r="Z897" s="33">
        <v>8.832889999999999</v>
      </c>
      <c r="AA897" s="33">
        <v>9.4637999999999991</v>
      </c>
      <c r="AB897" s="33">
        <v>10.184239999999999</v>
      </c>
      <c r="AC897" s="33">
        <v>11.51896</v>
      </c>
      <c r="AD897" s="33">
        <v>13.426200000000001</v>
      </c>
      <c r="AE897" s="34"/>
      <c r="AF897" s="34"/>
      <c r="AG897" s="34"/>
      <c r="AH897" s="34"/>
    </row>
    <row r="898" spans="1:34" ht="14.5" x14ac:dyDescent="0.35">
      <c r="A898" s="8" t="str">
        <f t="shared" si="16"/>
        <v>SozialausgabenDänemark</v>
      </c>
      <c r="B898" s="8">
        <v>898</v>
      </c>
      <c r="C898" s="32" t="s">
        <v>287</v>
      </c>
      <c r="D898" s="32" t="s">
        <v>5</v>
      </c>
      <c r="E898" s="32" t="s">
        <v>362</v>
      </c>
      <c r="F898" s="32" t="s">
        <v>68</v>
      </c>
      <c r="G898" s="32" t="s">
        <v>32</v>
      </c>
      <c r="H898" s="32" t="s">
        <v>370</v>
      </c>
      <c r="I898" s="33">
        <v>50.108499999999999</v>
      </c>
      <c r="J898" s="33">
        <v>52.382220000000004</v>
      </c>
      <c r="K898" s="33">
        <v>54.858629999999998</v>
      </c>
      <c r="L898" s="33">
        <v>58.2164</v>
      </c>
      <c r="M898" s="33">
        <v>60.533540000000002</v>
      </c>
      <c r="N898" s="33">
        <v>62.703739999999996</v>
      </c>
      <c r="O898" s="33">
        <v>63.962440000000001</v>
      </c>
      <c r="P898" s="33">
        <v>70.887640000000005</v>
      </c>
      <c r="Q898" s="33">
        <v>73.519390000000001</v>
      </c>
      <c r="R898" s="33">
        <v>79.236609999999999</v>
      </c>
      <c r="S898" s="33">
        <v>82.78004</v>
      </c>
      <c r="T898" s="33">
        <v>82.961460000000002</v>
      </c>
      <c r="U898" s="33">
        <v>85.661990000000003</v>
      </c>
      <c r="V898" s="33">
        <v>89.23163000000001</v>
      </c>
      <c r="W898" s="33">
        <v>91.329619999999991</v>
      </c>
      <c r="X898" s="33">
        <v>92.031089999999992</v>
      </c>
      <c r="Y898" s="33">
        <v>91.913250000000005</v>
      </c>
      <c r="Z898" s="33">
        <v>94.486350000000002</v>
      </c>
      <c r="AA898" s="33">
        <v>96.095559999999992</v>
      </c>
      <c r="AB898" s="33">
        <v>98.136560000000003</v>
      </c>
      <c r="AC898" s="33">
        <v>102.54936000000001</v>
      </c>
      <c r="AD898" s="33">
        <v>105.19071000000001</v>
      </c>
      <c r="AE898" s="34"/>
      <c r="AF898" s="34"/>
      <c r="AG898" s="34"/>
      <c r="AH898" s="34"/>
    </row>
    <row r="899" spans="1:34" ht="14.5" x14ac:dyDescent="0.35">
      <c r="A899" s="8" t="str">
        <f t="shared" si="16"/>
        <v>SozialausgabenDeutschland</v>
      </c>
      <c r="B899" s="8">
        <v>899</v>
      </c>
      <c r="C899" s="32" t="s">
        <v>287</v>
      </c>
      <c r="D899" s="32" t="s">
        <v>2</v>
      </c>
      <c r="E899" s="32" t="s">
        <v>362</v>
      </c>
      <c r="F899" s="32" t="s">
        <v>68</v>
      </c>
      <c r="G899" s="32" t="s">
        <v>32</v>
      </c>
      <c r="H899" s="32" t="s">
        <v>370</v>
      </c>
      <c r="I899" s="33">
        <v>607.58043999999995</v>
      </c>
      <c r="J899" s="33">
        <v>625.17039999999997</v>
      </c>
      <c r="K899" s="33">
        <v>647.81075999999996</v>
      </c>
      <c r="L899" s="33">
        <v>660.69332999999995</v>
      </c>
      <c r="M899" s="33">
        <v>659.06306999999993</v>
      </c>
      <c r="N899" s="33">
        <v>664.26008999999999</v>
      </c>
      <c r="O899" s="33">
        <v>663.49417000000005</v>
      </c>
      <c r="P899" s="33">
        <v>673.41886</v>
      </c>
      <c r="Q899" s="33">
        <v>695.57812999999999</v>
      </c>
      <c r="R899" s="33">
        <v>752.36748</v>
      </c>
      <c r="S899" s="33">
        <v>770.03304000000003</v>
      </c>
      <c r="T899" s="33">
        <v>774.92286999999999</v>
      </c>
      <c r="U899" s="33">
        <v>792.86387000000002</v>
      </c>
      <c r="V899" s="33">
        <v>822.02594999999997</v>
      </c>
      <c r="W899" s="33">
        <v>851.05598999999995</v>
      </c>
      <c r="X899" s="33">
        <v>888.35385999999994</v>
      </c>
      <c r="Y899" s="33">
        <v>928.10129000000006</v>
      </c>
      <c r="Z899" s="33">
        <v>963.83005000000003</v>
      </c>
      <c r="AA899" s="33">
        <v>998.59762000000001</v>
      </c>
      <c r="AB899" s="33">
        <v>1043.45327</v>
      </c>
      <c r="AC899" s="33">
        <v>1116.7624499999999</v>
      </c>
      <c r="AD899" s="33">
        <v>1152.6135300000001</v>
      </c>
      <c r="AE899" s="34"/>
      <c r="AF899" s="34"/>
      <c r="AG899" s="34"/>
      <c r="AH899" s="34"/>
    </row>
    <row r="900" spans="1:34" ht="14.5" x14ac:dyDescent="0.35">
      <c r="A900" s="8" t="str">
        <f t="shared" si="16"/>
        <v>SozialausgabenEstland</v>
      </c>
      <c r="B900" s="8">
        <v>900</v>
      </c>
      <c r="C900" s="32" t="s">
        <v>287</v>
      </c>
      <c r="D900" s="32" t="s">
        <v>18</v>
      </c>
      <c r="E900" s="32" t="s">
        <v>362</v>
      </c>
      <c r="F900" s="32" t="s">
        <v>68</v>
      </c>
      <c r="G900" s="32" t="s">
        <v>32</v>
      </c>
      <c r="H900" s="32" t="s">
        <v>370</v>
      </c>
      <c r="I900" s="33">
        <v>0.85377999999999998</v>
      </c>
      <c r="J900" s="33">
        <v>0.90603999999999996</v>
      </c>
      <c r="K900" s="33">
        <v>0.98451999999999995</v>
      </c>
      <c r="L900" s="33">
        <v>1.09337</v>
      </c>
      <c r="M900" s="33">
        <v>1.2586400000000002</v>
      </c>
      <c r="N900" s="33">
        <v>1.4039999999999999</v>
      </c>
      <c r="O900" s="33">
        <v>1.6238299999999999</v>
      </c>
      <c r="P900" s="33">
        <v>1.94587</v>
      </c>
      <c r="Q900" s="33">
        <v>2.4247199999999998</v>
      </c>
      <c r="R900" s="33">
        <v>2.65604</v>
      </c>
      <c r="S900" s="33">
        <v>2.5895700000000001</v>
      </c>
      <c r="T900" s="33">
        <v>2.6037699999999999</v>
      </c>
      <c r="U900" s="33">
        <v>2.6911799999999997</v>
      </c>
      <c r="V900" s="33">
        <v>2.8083899999999997</v>
      </c>
      <c r="W900" s="33">
        <v>2.9868000000000001</v>
      </c>
      <c r="X900" s="33">
        <v>3.3268599999999999</v>
      </c>
      <c r="Y900" s="33">
        <v>3.60073</v>
      </c>
      <c r="Z900" s="33">
        <v>3.8032499999999998</v>
      </c>
      <c r="AA900" s="33">
        <v>4.23977</v>
      </c>
      <c r="AB900" s="33">
        <v>4.5879599999999998</v>
      </c>
      <c r="AC900" s="33">
        <v>5.2774300000000007</v>
      </c>
      <c r="AD900" s="33">
        <v>5.4211899999999993</v>
      </c>
      <c r="AE900" s="34"/>
      <c r="AF900" s="34"/>
      <c r="AG900" s="34"/>
      <c r="AH900" s="34"/>
    </row>
    <row r="901" spans="1:34" ht="14.5" x14ac:dyDescent="0.35">
      <c r="A901" s="8" t="str">
        <f t="shared" si="16"/>
        <v>SozialausgabenEU27</v>
      </c>
      <c r="B901" s="8">
        <v>901</v>
      </c>
      <c r="C901" s="32" t="s">
        <v>287</v>
      </c>
      <c r="D901" s="32" t="s">
        <v>368</v>
      </c>
      <c r="E901" s="32" t="s">
        <v>362</v>
      </c>
      <c r="F901" s="32" t="s">
        <v>68</v>
      </c>
      <c r="G901" s="32" t="s">
        <v>32</v>
      </c>
      <c r="H901" s="32" t="s">
        <v>370</v>
      </c>
      <c r="I901" s="34"/>
      <c r="J901" s="34"/>
      <c r="K901" s="34"/>
      <c r="L901" s="34"/>
      <c r="M901" s="34"/>
      <c r="N901" s="34"/>
      <c r="O901" s="34"/>
      <c r="P901" s="34"/>
      <c r="Q901" s="33">
        <v>2888.2055399999999</v>
      </c>
      <c r="R901" s="33">
        <v>3050.4852000000001</v>
      </c>
      <c r="S901" s="33">
        <v>3144.7364600000001</v>
      </c>
      <c r="T901" s="33">
        <v>3202.2022499999998</v>
      </c>
      <c r="U901" s="33">
        <v>3270.20156</v>
      </c>
      <c r="V901" s="33">
        <v>3347.3804399999999</v>
      </c>
      <c r="W901" s="33">
        <v>3409.7495800000002</v>
      </c>
      <c r="X901" s="33">
        <v>3491.7887599999999</v>
      </c>
      <c r="Y901" s="33">
        <v>3574.8781300000001</v>
      </c>
      <c r="Z901" s="33">
        <v>3669.0307900000003</v>
      </c>
      <c r="AA901" s="33">
        <v>3771.8084800000001</v>
      </c>
      <c r="AB901" s="33">
        <v>3920.8284700000004</v>
      </c>
      <c r="AC901" s="33">
        <v>4261.3877400000001</v>
      </c>
      <c r="AD901" s="33">
        <v>4382.0297699999992</v>
      </c>
      <c r="AE901" s="34"/>
      <c r="AF901" s="34"/>
      <c r="AG901" s="34"/>
      <c r="AH901" s="34"/>
    </row>
    <row r="902" spans="1:34" ht="14.5" x14ac:dyDescent="0.35">
      <c r="A902" s="8" t="str">
        <f t="shared" si="16"/>
        <v>SozialausgabenFinnland</v>
      </c>
      <c r="B902" s="8">
        <v>902</v>
      </c>
      <c r="C902" s="32" t="s">
        <v>287</v>
      </c>
      <c r="D902" s="32" t="s">
        <v>14</v>
      </c>
      <c r="E902" s="32" t="s">
        <v>362</v>
      </c>
      <c r="F902" s="32" t="s">
        <v>68</v>
      </c>
      <c r="G902" s="32" t="s">
        <v>32</v>
      </c>
      <c r="H902" s="32" t="s">
        <v>370</v>
      </c>
      <c r="I902" s="33">
        <v>33.143430000000002</v>
      </c>
      <c r="J902" s="33">
        <v>34.830829999999999</v>
      </c>
      <c r="K902" s="33">
        <v>36.90916</v>
      </c>
      <c r="L902" s="33">
        <v>38.719809999999995</v>
      </c>
      <c r="M902" s="33">
        <v>40.58907</v>
      </c>
      <c r="N902" s="33">
        <v>42.027809999999995</v>
      </c>
      <c r="O902" s="33">
        <v>43.796779999999998</v>
      </c>
      <c r="P902" s="33">
        <v>45.656089999999999</v>
      </c>
      <c r="Q902" s="33">
        <v>48.651760000000003</v>
      </c>
      <c r="R902" s="33">
        <v>52.541669999999996</v>
      </c>
      <c r="S902" s="33">
        <v>54.831940000000003</v>
      </c>
      <c r="T902" s="33">
        <v>56.84158</v>
      </c>
      <c r="U902" s="33">
        <v>60.156309999999998</v>
      </c>
      <c r="V902" s="33">
        <v>63.317089999999993</v>
      </c>
      <c r="W902" s="33">
        <v>65.552720000000008</v>
      </c>
      <c r="X902" s="33">
        <v>67.182270000000003</v>
      </c>
      <c r="Y902" s="33">
        <v>68.826949999999997</v>
      </c>
      <c r="Z902" s="33">
        <v>69.089839999999995</v>
      </c>
      <c r="AA902" s="33">
        <v>70.228899999999996</v>
      </c>
      <c r="AB902" s="33">
        <v>72.116919999999993</v>
      </c>
      <c r="AC902" s="33">
        <v>75.890770000000003</v>
      </c>
      <c r="AD902" s="33">
        <v>78.192549999999997</v>
      </c>
      <c r="AE902" s="34"/>
      <c r="AF902" s="34"/>
      <c r="AG902" s="34"/>
      <c r="AH902" s="34"/>
    </row>
    <row r="903" spans="1:34" ht="14.5" x14ac:dyDescent="0.35">
      <c r="A903" s="8" t="str">
        <f t="shared" si="16"/>
        <v>SozialausgabenFrankreich</v>
      </c>
      <c r="B903" s="8">
        <v>903</v>
      </c>
      <c r="C903" s="32" t="s">
        <v>287</v>
      </c>
      <c r="D903" s="32" t="s">
        <v>0</v>
      </c>
      <c r="E903" s="32" t="s">
        <v>362</v>
      </c>
      <c r="F903" s="32" t="s">
        <v>68</v>
      </c>
      <c r="G903" s="32" t="s">
        <v>32</v>
      </c>
      <c r="H903" s="32" t="s">
        <v>370</v>
      </c>
      <c r="I903" s="33">
        <v>427.6798</v>
      </c>
      <c r="J903" s="33">
        <v>448.60813000000002</v>
      </c>
      <c r="K903" s="33">
        <v>473.54384000000005</v>
      </c>
      <c r="L903" s="33">
        <v>497.21787</v>
      </c>
      <c r="M903" s="33">
        <v>521.76400999999998</v>
      </c>
      <c r="N903" s="33">
        <v>542.58667000000003</v>
      </c>
      <c r="O903" s="33">
        <v>567.62235999999996</v>
      </c>
      <c r="P903" s="33">
        <v>589.70450000000005</v>
      </c>
      <c r="Q903" s="33">
        <v>613.70710999999994</v>
      </c>
      <c r="R903" s="33">
        <v>643.32833999999991</v>
      </c>
      <c r="S903" s="33">
        <v>662.03958999999998</v>
      </c>
      <c r="T903" s="33">
        <v>680.22518000000002</v>
      </c>
      <c r="U903" s="33">
        <v>706.76783</v>
      </c>
      <c r="V903" s="33">
        <v>724.60383999999999</v>
      </c>
      <c r="W903" s="33">
        <v>741.36479000000008</v>
      </c>
      <c r="X903" s="33">
        <v>752.95904000000007</v>
      </c>
      <c r="Y903" s="33">
        <v>765.85060999999996</v>
      </c>
      <c r="Z903" s="33">
        <v>781.30156000000011</v>
      </c>
      <c r="AA903" s="33">
        <v>796.57641000000001</v>
      </c>
      <c r="AB903" s="33">
        <v>814.39943000000005</v>
      </c>
      <c r="AC903" s="33">
        <v>880.97276999999997</v>
      </c>
      <c r="AD903" s="33">
        <v>896.04625999999996</v>
      </c>
      <c r="AE903" s="34"/>
      <c r="AF903" s="34"/>
      <c r="AG903" s="34"/>
      <c r="AH903" s="34"/>
    </row>
    <row r="904" spans="1:34" ht="14.5" x14ac:dyDescent="0.35">
      <c r="A904" s="8" t="str">
        <f t="shared" si="16"/>
        <v>SozialausgabenGriechenland</v>
      </c>
      <c r="B904" s="8">
        <v>904</v>
      </c>
      <c r="C904" s="32" t="s">
        <v>287</v>
      </c>
      <c r="D904" s="32" t="s">
        <v>6</v>
      </c>
      <c r="E904" s="32" t="s">
        <v>362</v>
      </c>
      <c r="F904" s="32" t="s">
        <v>68</v>
      </c>
      <c r="G904" s="32" t="s">
        <v>32</v>
      </c>
      <c r="H904" s="32" t="s">
        <v>370</v>
      </c>
      <c r="I904" s="33">
        <v>25.83924</v>
      </c>
      <c r="J904" s="33">
        <v>28.16386</v>
      </c>
      <c r="K904" s="33">
        <v>30.281080000000003</v>
      </c>
      <c r="L904" s="33">
        <v>33.187609999999999</v>
      </c>
      <c r="M904" s="33">
        <v>36.55471</v>
      </c>
      <c r="N904" s="33">
        <v>40.691540000000003</v>
      </c>
      <c r="O904" s="33">
        <v>44.846419999999995</v>
      </c>
      <c r="P904" s="33">
        <v>49.477059999999994</v>
      </c>
      <c r="Q904" s="33">
        <v>55.255249999999997</v>
      </c>
      <c r="R904" s="33">
        <v>58.96369</v>
      </c>
      <c r="S904" s="33">
        <v>58.357030000000002</v>
      </c>
      <c r="T904" s="33">
        <v>56.636199999999995</v>
      </c>
      <c r="U904" s="33">
        <v>53.832709999999999</v>
      </c>
      <c r="V904" s="33">
        <v>47.919170000000001</v>
      </c>
      <c r="W904" s="33">
        <v>46.209360000000004</v>
      </c>
      <c r="X904" s="33">
        <v>46.35098</v>
      </c>
      <c r="Y904" s="33">
        <v>46.403199999999998</v>
      </c>
      <c r="Z904" s="33">
        <v>45.426470000000002</v>
      </c>
      <c r="AA904" s="33">
        <v>45.758110000000002</v>
      </c>
      <c r="AB904" s="33">
        <v>46.64349</v>
      </c>
      <c r="AC904" s="33">
        <v>48.67794</v>
      </c>
      <c r="AD904" s="33">
        <v>49.143339999999995</v>
      </c>
      <c r="AE904" s="34"/>
      <c r="AF904" s="34"/>
      <c r="AG904" s="34"/>
      <c r="AH904" s="34"/>
    </row>
    <row r="905" spans="1:34" ht="14.5" x14ac:dyDescent="0.35">
      <c r="A905" s="8" t="str">
        <f t="shared" si="16"/>
        <v>SozialausgabenIrland</v>
      </c>
      <c r="B905" s="8">
        <v>905</v>
      </c>
      <c r="C905" s="32" t="s">
        <v>287</v>
      </c>
      <c r="D905" s="32" t="s">
        <v>4</v>
      </c>
      <c r="E905" s="32" t="s">
        <v>362</v>
      </c>
      <c r="F905" s="32" t="s">
        <v>68</v>
      </c>
      <c r="G905" s="32" t="s">
        <v>32</v>
      </c>
      <c r="H905" s="32" t="s">
        <v>370</v>
      </c>
      <c r="I905" s="33">
        <v>16.465979999999998</v>
      </c>
      <c r="J905" s="33">
        <v>19.299779999999998</v>
      </c>
      <c r="K905" s="33">
        <v>22.293520000000001</v>
      </c>
      <c r="L905" s="33">
        <v>24.36243</v>
      </c>
      <c r="M905" s="33">
        <v>27.071849999999998</v>
      </c>
      <c r="N905" s="33">
        <v>29.342560000000002</v>
      </c>
      <c r="O905" s="33">
        <v>32.428240000000002</v>
      </c>
      <c r="P905" s="33">
        <v>35.682120000000005</v>
      </c>
      <c r="Q905" s="33">
        <v>39.209440000000001</v>
      </c>
      <c r="R905" s="33">
        <v>42.093870000000003</v>
      </c>
      <c r="S905" s="33">
        <v>42.438769999999998</v>
      </c>
      <c r="T905" s="33">
        <v>42.187870000000004</v>
      </c>
      <c r="U905" s="33">
        <v>42.330970000000001</v>
      </c>
      <c r="V905" s="33">
        <v>41.305109999999999</v>
      </c>
      <c r="W905" s="33">
        <v>41.362919999999995</v>
      </c>
      <c r="X905" s="33">
        <v>42.339410000000001</v>
      </c>
      <c r="Y905" s="33">
        <v>43.12453</v>
      </c>
      <c r="Z905" s="33">
        <v>44.774190000000004</v>
      </c>
      <c r="AA905" s="33">
        <v>46.422710000000002</v>
      </c>
      <c r="AB905" s="33">
        <v>48.893839999999997</v>
      </c>
      <c r="AC905" s="33">
        <v>57.862720000000003</v>
      </c>
      <c r="AD905" s="33">
        <v>59.106870000000001</v>
      </c>
      <c r="AE905" s="34"/>
      <c r="AF905" s="34"/>
      <c r="AG905" s="34"/>
      <c r="AH905" s="34"/>
    </row>
    <row r="906" spans="1:34" ht="14.5" x14ac:dyDescent="0.35">
      <c r="A906" s="8" t="str">
        <f t="shared" si="16"/>
        <v>SozialausgabenItalien</v>
      </c>
      <c r="B906" s="8">
        <v>906</v>
      </c>
      <c r="C906" s="32" t="s">
        <v>287</v>
      </c>
      <c r="D906" s="32" t="s">
        <v>3</v>
      </c>
      <c r="E906" s="32" t="s">
        <v>362</v>
      </c>
      <c r="F906" s="32" t="s">
        <v>68</v>
      </c>
      <c r="G906" s="32" t="s">
        <v>32</v>
      </c>
      <c r="H906" s="32" t="s">
        <v>370</v>
      </c>
      <c r="I906" s="33">
        <v>291.61599999999999</v>
      </c>
      <c r="J906" s="33">
        <v>307.78800000000001</v>
      </c>
      <c r="K906" s="33">
        <v>325.21899999999999</v>
      </c>
      <c r="L906" s="33">
        <v>341.18099999999998</v>
      </c>
      <c r="M906" s="33">
        <v>358.59</v>
      </c>
      <c r="N906" s="33">
        <v>373.07299999999998</v>
      </c>
      <c r="O906" s="33">
        <v>392.21499999999997</v>
      </c>
      <c r="P906" s="33">
        <v>409.15100000000001</v>
      </c>
      <c r="Q906" s="33">
        <v>431.10500000000002</v>
      </c>
      <c r="R906" s="33">
        <v>448.077</v>
      </c>
      <c r="S906" s="33">
        <v>458.226</v>
      </c>
      <c r="T906" s="33">
        <v>462.97</v>
      </c>
      <c r="U906" s="33">
        <v>468.75599999999997</v>
      </c>
      <c r="V906" s="33">
        <v>474.80500000000001</v>
      </c>
      <c r="W906" s="33">
        <v>482.387</v>
      </c>
      <c r="X906" s="33">
        <v>491.39299999999997</v>
      </c>
      <c r="Y906" s="33">
        <v>494.54199999999997</v>
      </c>
      <c r="Z906" s="33">
        <v>501.13099999999997</v>
      </c>
      <c r="AA906" s="33">
        <v>511.00099999999998</v>
      </c>
      <c r="AB906" s="33">
        <v>524.87300000000005</v>
      </c>
      <c r="AC906" s="33">
        <v>570.59299999999996</v>
      </c>
      <c r="AD906" s="33">
        <v>578.64599999999996</v>
      </c>
      <c r="AE906" s="34"/>
      <c r="AF906" s="34"/>
      <c r="AG906" s="34"/>
      <c r="AH906" s="34"/>
    </row>
    <row r="907" spans="1:34" ht="14.5" x14ac:dyDescent="0.35">
      <c r="A907" s="8" t="str">
        <f t="shared" si="16"/>
        <v>SozialausgabenKroatien</v>
      </c>
      <c r="B907" s="8">
        <v>907</v>
      </c>
      <c r="C907" s="32" t="s">
        <v>287</v>
      </c>
      <c r="D907" s="32" t="s">
        <v>27</v>
      </c>
      <c r="E907" s="32" t="s">
        <v>362</v>
      </c>
      <c r="F907" s="32" t="s">
        <v>68</v>
      </c>
      <c r="G907" s="32" t="s">
        <v>32</v>
      </c>
      <c r="H907" s="32" t="s">
        <v>370</v>
      </c>
      <c r="I907" s="34"/>
      <c r="J907" s="34"/>
      <c r="K907" s="34"/>
      <c r="L907" s="34"/>
      <c r="M907" s="34"/>
      <c r="N907" s="34"/>
      <c r="O907" s="34"/>
      <c r="P907" s="34"/>
      <c r="Q907" s="33">
        <v>9.042860000000001</v>
      </c>
      <c r="R907" s="33">
        <v>9.4842700000000004</v>
      </c>
      <c r="S907" s="33">
        <v>9.5972999999999988</v>
      </c>
      <c r="T907" s="33">
        <v>9.42075</v>
      </c>
      <c r="U907" s="33">
        <v>9.4840999999999998</v>
      </c>
      <c r="V907" s="33">
        <v>9.3508600000000008</v>
      </c>
      <c r="W907" s="33">
        <v>9.4760799999999996</v>
      </c>
      <c r="X907" s="33">
        <v>9.7291299999999996</v>
      </c>
      <c r="Y907" s="33">
        <v>10.195120000000001</v>
      </c>
      <c r="Z907" s="33">
        <v>10.603969999999999</v>
      </c>
      <c r="AA907" s="33">
        <v>11.211589999999999</v>
      </c>
      <c r="AB907" s="33">
        <v>11.79682</v>
      </c>
      <c r="AC907" s="33">
        <v>12.181899999999999</v>
      </c>
      <c r="AD907" s="33">
        <v>12.98456</v>
      </c>
      <c r="AE907" s="34"/>
      <c r="AF907" s="34"/>
      <c r="AG907" s="34"/>
      <c r="AH907" s="34"/>
    </row>
    <row r="908" spans="1:34" ht="14.5" x14ac:dyDescent="0.35">
      <c r="A908" s="8" t="str">
        <f t="shared" si="16"/>
        <v>SozialausgabenLettland</v>
      </c>
      <c r="B908" s="8">
        <v>908</v>
      </c>
      <c r="C908" s="32" t="s">
        <v>287</v>
      </c>
      <c r="D908" s="32" t="s">
        <v>19</v>
      </c>
      <c r="E908" s="32" t="s">
        <v>362</v>
      </c>
      <c r="F908" s="32" t="s">
        <v>68</v>
      </c>
      <c r="G908" s="32" t="s">
        <v>32</v>
      </c>
      <c r="H908" s="32" t="s">
        <v>370</v>
      </c>
      <c r="I908" s="33">
        <v>1.32246</v>
      </c>
      <c r="J908" s="33">
        <v>1.3590499999999999</v>
      </c>
      <c r="K908" s="33">
        <v>1.3992599999999999</v>
      </c>
      <c r="L908" s="33">
        <v>1.3927</v>
      </c>
      <c r="M908" s="33">
        <v>1.4726600000000001</v>
      </c>
      <c r="N908" s="33">
        <v>1.6793499999999999</v>
      </c>
      <c r="O908" s="33">
        <v>2.0568599999999999</v>
      </c>
      <c r="P908" s="33">
        <v>2.4048000000000003</v>
      </c>
      <c r="Q908" s="33">
        <v>2.95214</v>
      </c>
      <c r="R908" s="33">
        <v>3.1428600000000002</v>
      </c>
      <c r="S908" s="33">
        <v>3.21149</v>
      </c>
      <c r="T908" s="33">
        <v>3.0713300000000001</v>
      </c>
      <c r="U908" s="33">
        <v>3.1510599999999998</v>
      </c>
      <c r="V908" s="33">
        <v>3.3290000000000002</v>
      </c>
      <c r="W908" s="33">
        <v>3.4134000000000002</v>
      </c>
      <c r="X908" s="33">
        <v>3.63415</v>
      </c>
      <c r="Y908" s="33">
        <v>3.7884799999999998</v>
      </c>
      <c r="Z908" s="33">
        <v>3.9746300000000003</v>
      </c>
      <c r="AA908" s="33">
        <v>4.4345699999999999</v>
      </c>
      <c r="AB908" s="33">
        <v>4.7744499999999999</v>
      </c>
      <c r="AC908" s="33">
        <v>5.2568999999999999</v>
      </c>
      <c r="AD908" s="33">
        <v>6.4400399999999998</v>
      </c>
      <c r="AE908" s="34"/>
      <c r="AF908" s="34"/>
      <c r="AG908" s="34"/>
      <c r="AH908" s="34"/>
    </row>
    <row r="909" spans="1:34" ht="14.5" x14ac:dyDescent="0.35">
      <c r="A909" s="8" t="str">
        <f t="shared" si="16"/>
        <v>SozialausgabenLitauen</v>
      </c>
      <c r="B909" s="8">
        <v>909</v>
      </c>
      <c r="C909" s="32" t="s">
        <v>287</v>
      </c>
      <c r="D909" s="32" t="s">
        <v>20</v>
      </c>
      <c r="E909" s="32" t="s">
        <v>362</v>
      </c>
      <c r="F909" s="32" t="s">
        <v>68</v>
      </c>
      <c r="G909" s="32" t="s">
        <v>32</v>
      </c>
      <c r="H909" s="32" t="s">
        <v>370</v>
      </c>
      <c r="I909" s="33">
        <v>1.95587</v>
      </c>
      <c r="J909" s="33">
        <v>2.0059999999999998</v>
      </c>
      <c r="K909" s="33">
        <v>2.12087</v>
      </c>
      <c r="L909" s="33">
        <v>2.2386500000000003</v>
      </c>
      <c r="M909" s="33">
        <v>2.4399499999999996</v>
      </c>
      <c r="N909" s="33">
        <v>2.77162</v>
      </c>
      <c r="O909" s="33">
        <v>3.21028</v>
      </c>
      <c r="P909" s="33">
        <v>4.1351800000000001</v>
      </c>
      <c r="Q909" s="33">
        <v>5.2055800000000003</v>
      </c>
      <c r="R909" s="33">
        <v>5.6518300000000004</v>
      </c>
      <c r="S909" s="33">
        <v>5.3599600000000001</v>
      </c>
      <c r="T909" s="33">
        <v>5.3223400000000005</v>
      </c>
      <c r="U909" s="33">
        <v>5.4489799999999997</v>
      </c>
      <c r="V909" s="33">
        <v>5.3845400000000003</v>
      </c>
      <c r="W909" s="33">
        <v>5.6094099999999996</v>
      </c>
      <c r="X909" s="33">
        <v>5.8499699999999999</v>
      </c>
      <c r="Y909" s="33">
        <v>5.9805900000000003</v>
      </c>
      <c r="Z909" s="33">
        <v>6.3737700000000004</v>
      </c>
      <c r="AA909" s="33">
        <v>7.20932</v>
      </c>
      <c r="AB909" s="33">
        <v>8.0550300000000004</v>
      </c>
      <c r="AC909" s="33">
        <v>9.7051499999999997</v>
      </c>
      <c r="AD909" s="33">
        <v>10.43243</v>
      </c>
      <c r="AE909" s="34"/>
      <c r="AF909" s="34"/>
      <c r="AG909" s="34"/>
      <c r="AH909" s="34"/>
    </row>
    <row r="910" spans="1:34" ht="14.5" x14ac:dyDescent="0.35">
      <c r="A910" s="8" t="str">
        <f t="shared" si="16"/>
        <v>SozialausgabenLuxemburg</v>
      </c>
      <c r="B910" s="8">
        <v>910</v>
      </c>
      <c r="C910" s="32" t="s">
        <v>287</v>
      </c>
      <c r="D910" s="32" t="s">
        <v>10</v>
      </c>
      <c r="E910" s="32" t="s">
        <v>362</v>
      </c>
      <c r="F910" s="32" t="s">
        <v>68</v>
      </c>
      <c r="G910" s="32" t="s">
        <v>32</v>
      </c>
      <c r="H910" s="32" t="s">
        <v>370</v>
      </c>
      <c r="I910" s="33">
        <v>4.3090000000000002</v>
      </c>
      <c r="J910" s="33">
        <v>4.7122299999999999</v>
      </c>
      <c r="K910" s="33">
        <v>5.17659</v>
      </c>
      <c r="L910" s="33">
        <v>5.7175099999999999</v>
      </c>
      <c r="M910" s="33">
        <v>6.11944</v>
      </c>
      <c r="N910" s="33">
        <v>6.5691000000000006</v>
      </c>
      <c r="O910" s="33">
        <v>6.9343199999999996</v>
      </c>
      <c r="P910" s="33">
        <v>7.1107899999999997</v>
      </c>
      <c r="Q910" s="33">
        <v>7.7906499999999994</v>
      </c>
      <c r="R910" s="33">
        <v>8.4910100000000011</v>
      </c>
      <c r="S910" s="33">
        <v>8.8993700000000011</v>
      </c>
      <c r="T910" s="33">
        <v>9.2593799999999984</v>
      </c>
      <c r="U910" s="33">
        <v>9.8826000000000001</v>
      </c>
      <c r="V910" s="33">
        <v>10.488250000000001</v>
      </c>
      <c r="W910" s="33">
        <v>10.93755</v>
      </c>
      <c r="X910" s="33">
        <v>11.19356</v>
      </c>
      <c r="Y910" s="33">
        <v>11.42855</v>
      </c>
      <c r="Z910" s="33">
        <v>12.204870000000001</v>
      </c>
      <c r="AA910" s="33">
        <v>12.87214</v>
      </c>
      <c r="AB910" s="33">
        <v>13.573259999999999</v>
      </c>
      <c r="AC910" s="33">
        <v>15.648969999999998</v>
      </c>
      <c r="AD910" s="33">
        <v>15.841959999999998</v>
      </c>
      <c r="AE910" s="34"/>
      <c r="AF910" s="34"/>
      <c r="AG910" s="34"/>
      <c r="AH910" s="34"/>
    </row>
    <row r="911" spans="1:34" ht="14.5" x14ac:dyDescent="0.35">
      <c r="A911" s="8" t="str">
        <f t="shared" si="16"/>
        <v>SozialausgabenMalta</v>
      </c>
      <c r="B911" s="8">
        <v>911</v>
      </c>
      <c r="C911" s="32" t="s">
        <v>287</v>
      </c>
      <c r="D911" s="32" t="s">
        <v>16</v>
      </c>
      <c r="E911" s="32" t="s">
        <v>362</v>
      </c>
      <c r="F911" s="32" t="s">
        <v>68</v>
      </c>
      <c r="G911" s="32" t="s">
        <v>32</v>
      </c>
      <c r="H911" s="32" t="s">
        <v>370</v>
      </c>
      <c r="I911" s="33">
        <v>0.72771000000000008</v>
      </c>
      <c r="J911" s="33">
        <v>0.78528999999999993</v>
      </c>
      <c r="K911" s="33">
        <v>0.82572999999999996</v>
      </c>
      <c r="L911" s="33">
        <v>0.83159000000000005</v>
      </c>
      <c r="M911" s="33">
        <v>0.86745000000000005</v>
      </c>
      <c r="N911" s="33">
        <v>0.90937999999999997</v>
      </c>
      <c r="O911" s="33">
        <v>0.95691999999999999</v>
      </c>
      <c r="P911" s="33">
        <v>1.02417</v>
      </c>
      <c r="Q911" s="33">
        <v>1.11571</v>
      </c>
      <c r="R911" s="33">
        <v>1.20814</v>
      </c>
      <c r="S911" s="33">
        <v>1.28556</v>
      </c>
      <c r="T911" s="33">
        <v>1.30084</v>
      </c>
      <c r="U911" s="33">
        <v>1.37965</v>
      </c>
      <c r="V911" s="33">
        <v>1.4555199999999999</v>
      </c>
      <c r="W911" s="33">
        <v>1.5595899999999998</v>
      </c>
      <c r="X911" s="33">
        <v>1.63862</v>
      </c>
      <c r="Y911" s="33">
        <v>1.7309300000000001</v>
      </c>
      <c r="Z911" s="33">
        <v>1.83097</v>
      </c>
      <c r="AA911" s="33">
        <v>1.9206300000000001</v>
      </c>
      <c r="AB911" s="33">
        <v>2.0737899999999998</v>
      </c>
      <c r="AC911" s="33">
        <v>2.6231300000000002</v>
      </c>
      <c r="AD911" s="33">
        <v>2.7447199999999996</v>
      </c>
      <c r="AE911" s="34"/>
      <c r="AF911" s="34"/>
      <c r="AG911" s="34"/>
      <c r="AH911" s="34"/>
    </row>
    <row r="912" spans="1:34" ht="14.5" x14ac:dyDescent="0.35">
      <c r="A912" s="8" t="str">
        <f t="shared" si="16"/>
        <v>SozialausgabenNiederlande</v>
      </c>
      <c r="B912" s="8">
        <v>912</v>
      </c>
      <c r="C912" s="32" t="s">
        <v>287</v>
      </c>
      <c r="D912" s="32" t="s">
        <v>1</v>
      </c>
      <c r="E912" s="32" t="s">
        <v>362</v>
      </c>
      <c r="F912" s="32" t="s">
        <v>68</v>
      </c>
      <c r="G912" s="32" t="s">
        <v>32</v>
      </c>
      <c r="H912" s="32" t="s">
        <v>370</v>
      </c>
      <c r="I912" s="33">
        <v>111.392</v>
      </c>
      <c r="J912" s="33">
        <v>119.947</v>
      </c>
      <c r="K912" s="33">
        <v>128.98500000000001</v>
      </c>
      <c r="L912" s="33">
        <v>135.77600000000001</v>
      </c>
      <c r="M912" s="33">
        <v>140.30600000000001</v>
      </c>
      <c r="N912" s="33">
        <v>145.053</v>
      </c>
      <c r="O912" s="33">
        <v>158.023</v>
      </c>
      <c r="P912" s="33">
        <v>165.315</v>
      </c>
      <c r="Q912" s="33">
        <v>173.227</v>
      </c>
      <c r="R912" s="33">
        <v>184.87899999999999</v>
      </c>
      <c r="S912" s="33">
        <v>193.393</v>
      </c>
      <c r="T912" s="33">
        <v>200.66300000000001</v>
      </c>
      <c r="U912" s="33">
        <v>205.054</v>
      </c>
      <c r="V912" s="33">
        <v>208.27</v>
      </c>
      <c r="W912" s="33">
        <v>210.072</v>
      </c>
      <c r="X912" s="33">
        <v>209.196</v>
      </c>
      <c r="Y912" s="33">
        <v>211.721</v>
      </c>
      <c r="Z912" s="33">
        <v>216.39</v>
      </c>
      <c r="AA912" s="33">
        <v>223.4</v>
      </c>
      <c r="AB912" s="33">
        <v>233.88399999999999</v>
      </c>
      <c r="AC912" s="33">
        <v>261.15899999999999</v>
      </c>
      <c r="AD912" s="33">
        <v>268.42</v>
      </c>
      <c r="AE912" s="34"/>
      <c r="AF912" s="34"/>
      <c r="AG912" s="34"/>
      <c r="AH912" s="34"/>
    </row>
    <row r="913" spans="1:34" ht="14.5" x14ac:dyDescent="0.35">
      <c r="A913" s="8" t="str">
        <f t="shared" si="16"/>
        <v>SozialausgabenÖsterreich</v>
      </c>
      <c r="B913" s="8">
        <v>913</v>
      </c>
      <c r="C913" s="32" t="s">
        <v>287</v>
      </c>
      <c r="D913" s="32" t="s">
        <v>56</v>
      </c>
      <c r="E913" s="32" t="s">
        <v>362</v>
      </c>
      <c r="F913" s="32" t="s">
        <v>68</v>
      </c>
      <c r="G913" s="32" t="s">
        <v>32</v>
      </c>
      <c r="H913" s="32" t="s">
        <v>370</v>
      </c>
      <c r="I913" s="33">
        <v>59.605809999999998</v>
      </c>
      <c r="J913" s="33">
        <v>61.549860000000002</v>
      </c>
      <c r="K913" s="33">
        <v>63.947300000000006</v>
      </c>
      <c r="L913" s="33">
        <v>66.355689999999996</v>
      </c>
      <c r="M913" s="33">
        <v>68.519070000000013</v>
      </c>
      <c r="N913" s="33">
        <v>70.941810000000004</v>
      </c>
      <c r="O913" s="33">
        <v>73.632960000000011</v>
      </c>
      <c r="P913" s="33">
        <v>76.579589999999996</v>
      </c>
      <c r="Q913" s="33">
        <v>80.868610000000004</v>
      </c>
      <c r="R913" s="33">
        <v>85.005250000000004</v>
      </c>
      <c r="S913" s="33">
        <v>87.497389999999996</v>
      </c>
      <c r="T913" s="33">
        <v>89.253100000000003</v>
      </c>
      <c r="U913" s="33">
        <v>92.734960000000001</v>
      </c>
      <c r="V913" s="33">
        <v>95.838630000000009</v>
      </c>
      <c r="W913" s="33">
        <v>99.093809999999991</v>
      </c>
      <c r="X913" s="33">
        <v>102.61774000000001</v>
      </c>
      <c r="Y913" s="33">
        <v>106.43469</v>
      </c>
      <c r="Z913" s="33">
        <v>108.34128</v>
      </c>
      <c r="AA913" s="33">
        <v>111.98728</v>
      </c>
      <c r="AB913" s="33">
        <v>116.27959</v>
      </c>
      <c r="AC913" s="33">
        <v>129.40117000000001</v>
      </c>
      <c r="AD913" s="33">
        <v>133.78691000000001</v>
      </c>
      <c r="AE913" s="34"/>
      <c r="AF913" s="34"/>
      <c r="AG913" s="34"/>
      <c r="AH913" s="34"/>
    </row>
    <row r="914" spans="1:34" ht="14.5" x14ac:dyDescent="0.35">
      <c r="A914" s="8" t="str">
        <f t="shared" si="16"/>
        <v>SozialausgabenPolen</v>
      </c>
      <c r="B914" s="8">
        <v>914</v>
      </c>
      <c r="C914" s="32" t="s">
        <v>287</v>
      </c>
      <c r="D914" s="32" t="s">
        <v>21</v>
      </c>
      <c r="E914" s="32" t="s">
        <v>362</v>
      </c>
      <c r="F914" s="32" t="s">
        <v>68</v>
      </c>
      <c r="G914" s="32" t="s">
        <v>32</v>
      </c>
      <c r="H914" s="32" t="s">
        <v>370</v>
      </c>
      <c r="I914" s="33">
        <v>36.51146</v>
      </c>
      <c r="J914" s="33">
        <v>44.524039999999999</v>
      </c>
      <c r="K914" s="33">
        <v>44.302410000000002</v>
      </c>
      <c r="L914" s="33">
        <v>40.28436</v>
      </c>
      <c r="M914" s="33">
        <v>41.912179999999999</v>
      </c>
      <c r="N914" s="33">
        <v>49.286730000000006</v>
      </c>
      <c r="O914" s="33">
        <v>54.006250000000001</v>
      </c>
      <c r="P914" s="33">
        <v>57.887360000000001</v>
      </c>
      <c r="Q914" s="33">
        <v>70.828919999999997</v>
      </c>
      <c r="R914" s="33">
        <v>64.496729999999999</v>
      </c>
      <c r="S914" s="33">
        <v>71.306660000000008</v>
      </c>
      <c r="T914" s="33">
        <v>71.09214999999999</v>
      </c>
      <c r="U914" s="33">
        <v>73.478270000000009</v>
      </c>
      <c r="V914" s="33">
        <v>77.234059999999999</v>
      </c>
      <c r="W914" s="33">
        <v>79.35472</v>
      </c>
      <c r="X914" s="33">
        <v>83.459070000000011</v>
      </c>
      <c r="Y914" s="33">
        <v>89.595820000000003</v>
      </c>
      <c r="Z914" s="33">
        <v>94.631029999999996</v>
      </c>
      <c r="AA914" s="33">
        <v>98.142160000000004</v>
      </c>
      <c r="AB914" s="33">
        <v>112.84238999999999</v>
      </c>
      <c r="AC914" s="33">
        <v>124.44211999999999</v>
      </c>
      <c r="AD914" s="33">
        <v>131.80895000000001</v>
      </c>
      <c r="AE914" s="34"/>
      <c r="AF914" s="34"/>
      <c r="AG914" s="34"/>
      <c r="AH914" s="34"/>
    </row>
    <row r="915" spans="1:34" ht="14.5" x14ac:dyDescent="0.35">
      <c r="A915" s="8" t="str">
        <f t="shared" si="16"/>
        <v>SozialausgabenPortugal</v>
      </c>
      <c r="B915" s="8">
        <v>915</v>
      </c>
      <c r="C915" s="32" t="s">
        <v>287</v>
      </c>
      <c r="D915" s="32" t="s">
        <v>7</v>
      </c>
      <c r="E915" s="32" t="s">
        <v>362</v>
      </c>
      <c r="F915" s="32" t="s">
        <v>68</v>
      </c>
      <c r="G915" s="32" t="s">
        <v>32</v>
      </c>
      <c r="H915" s="32" t="s">
        <v>370</v>
      </c>
      <c r="I915" s="33">
        <v>26.574150000000003</v>
      </c>
      <c r="J915" s="33">
        <v>29.411339999999999</v>
      </c>
      <c r="K915" s="33">
        <v>32.043039999999998</v>
      </c>
      <c r="L915" s="33">
        <v>33.33</v>
      </c>
      <c r="M915" s="33">
        <v>35.598750000000003</v>
      </c>
      <c r="N915" s="33">
        <v>37.794640000000001</v>
      </c>
      <c r="O915" s="33">
        <v>39.416809999999998</v>
      </c>
      <c r="P915" s="33">
        <v>40.4422</v>
      </c>
      <c r="Q915" s="33">
        <v>41.877269999999996</v>
      </c>
      <c r="R915" s="33">
        <v>45.248390000000001</v>
      </c>
      <c r="S915" s="33">
        <v>46.373609999999999</v>
      </c>
      <c r="T915" s="33">
        <v>45.382589999999993</v>
      </c>
      <c r="U915" s="33">
        <v>44.424660000000003</v>
      </c>
      <c r="V915" s="33">
        <v>47.017629999999997</v>
      </c>
      <c r="W915" s="33">
        <v>46.492100000000001</v>
      </c>
      <c r="X915" s="33">
        <v>46.19952</v>
      </c>
      <c r="Y915" s="33">
        <v>46.788980000000002</v>
      </c>
      <c r="Z915" s="33">
        <v>48.252379999999995</v>
      </c>
      <c r="AA915" s="33">
        <v>49.256050000000002</v>
      </c>
      <c r="AB915" s="33">
        <v>51.453089999999996</v>
      </c>
      <c r="AC915" s="33">
        <v>55.137410000000003</v>
      </c>
      <c r="AD915" s="33">
        <v>57.973579999999998</v>
      </c>
      <c r="AE915" s="34"/>
      <c r="AF915" s="34"/>
      <c r="AG915" s="34"/>
      <c r="AH915" s="34"/>
    </row>
    <row r="916" spans="1:34" ht="14.5" x14ac:dyDescent="0.35">
      <c r="A916" s="8" t="str">
        <f t="shared" si="16"/>
        <v>SozialausgabenRumänien</v>
      </c>
      <c r="B916" s="8">
        <v>916</v>
      </c>
      <c r="C916" s="32" t="s">
        <v>287</v>
      </c>
      <c r="D916" s="32" t="s">
        <v>100</v>
      </c>
      <c r="E916" s="32" t="s">
        <v>362</v>
      </c>
      <c r="F916" s="32" t="s">
        <v>68</v>
      </c>
      <c r="G916" s="32" t="s">
        <v>32</v>
      </c>
      <c r="H916" s="32" t="s">
        <v>370</v>
      </c>
      <c r="I916" s="33">
        <v>5.2988400000000002</v>
      </c>
      <c r="J916" s="33">
        <v>5.7945699999999993</v>
      </c>
      <c r="K916" s="33">
        <v>6.5927600000000002</v>
      </c>
      <c r="L916" s="33">
        <v>6.8661300000000001</v>
      </c>
      <c r="M916" s="33">
        <v>7.8295500000000002</v>
      </c>
      <c r="N916" s="33">
        <v>10.73367</v>
      </c>
      <c r="O916" s="33">
        <v>12.566240000000001</v>
      </c>
      <c r="P916" s="33">
        <v>16.92606</v>
      </c>
      <c r="Q916" s="33">
        <v>20.068549999999998</v>
      </c>
      <c r="R916" s="33">
        <v>20.341429999999999</v>
      </c>
      <c r="S916" s="33">
        <v>21.93892</v>
      </c>
      <c r="T916" s="33">
        <v>21.863189999999999</v>
      </c>
      <c r="U916" s="33">
        <v>20.51267</v>
      </c>
      <c r="V916" s="33">
        <v>21.455590000000001</v>
      </c>
      <c r="W916" s="33">
        <v>22.185200000000002</v>
      </c>
      <c r="X916" s="33">
        <v>23.369509999999998</v>
      </c>
      <c r="Y916" s="33">
        <v>24.902380000000001</v>
      </c>
      <c r="Z916" s="33">
        <v>27.742229999999999</v>
      </c>
      <c r="AA916" s="33">
        <v>30.706099999999999</v>
      </c>
      <c r="AB916" s="33">
        <v>34.129539999999999</v>
      </c>
      <c r="AC916" s="33">
        <v>39.05883</v>
      </c>
      <c r="AD916" s="33">
        <v>40.201740000000001</v>
      </c>
      <c r="AE916" s="34"/>
      <c r="AF916" s="34"/>
      <c r="AG916" s="34"/>
      <c r="AH916" s="34"/>
    </row>
    <row r="917" spans="1:34" ht="14.5" x14ac:dyDescent="0.35">
      <c r="A917" s="8" t="str">
        <f t="shared" si="16"/>
        <v>SozialausgabenSchweden</v>
      </c>
      <c r="B917" s="8">
        <v>917</v>
      </c>
      <c r="C917" s="32" t="s">
        <v>287</v>
      </c>
      <c r="D917" s="32" t="s">
        <v>13</v>
      </c>
      <c r="E917" s="32" t="s">
        <v>362</v>
      </c>
      <c r="F917" s="32" t="s">
        <v>68</v>
      </c>
      <c r="G917" s="32" t="s">
        <v>32</v>
      </c>
      <c r="H917" s="32" t="s">
        <v>370</v>
      </c>
      <c r="I917" s="33">
        <v>79.802369999999996</v>
      </c>
      <c r="J917" s="33">
        <v>76.836660000000009</v>
      </c>
      <c r="K917" s="33">
        <v>82.996039999999994</v>
      </c>
      <c r="L917" s="33">
        <v>89.12178999999999</v>
      </c>
      <c r="M917" s="33">
        <v>91.390789999999996</v>
      </c>
      <c r="N917" s="33">
        <v>92.265950000000004</v>
      </c>
      <c r="O917" s="33">
        <v>95.734889999999993</v>
      </c>
      <c r="P917" s="33">
        <v>97.719809999999995</v>
      </c>
      <c r="Q917" s="33">
        <v>98.274090000000001</v>
      </c>
      <c r="R917" s="33">
        <v>93.715469999999996</v>
      </c>
      <c r="S917" s="33">
        <v>106.18791</v>
      </c>
      <c r="T917" s="33">
        <v>115.38117999999999</v>
      </c>
      <c r="U917" s="33">
        <v>124.76097</v>
      </c>
      <c r="V917" s="33">
        <v>131.74247</v>
      </c>
      <c r="W917" s="33">
        <v>128.74066999999999</v>
      </c>
      <c r="X917" s="33">
        <v>131.82979999999998</v>
      </c>
      <c r="Y917" s="33">
        <v>137.06798000000001</v>
      </c>
      <c r="Z917" s="33">
        <v>137.87360999999999</v>
      </c>
      <c r="AA917" s="33">
        <v>133.30347</v>
      </c>
      <c r="AB917" s="33">
        <v>132.40898999999999</v>
      </c>
      <c r="AC917" s="33">
        <v>141.14747</v>
      </c>
      <c r="AD917" s="33">
        <v>150.52787000000001</v>
      </c>
      <c r="AE917" s="34"/>
      <c r="AF917" s="34"/>
      <c r="AG917" s="34"/>
      <c r="AH917" s="34"/>
    </row>
    <row r="918" spans="1:34" ht="14.5" x14ac:dyDescent="0.35">
      <c r="A918" s="8" t="str">
        <f t="shared" si="16"/>
        <v>SozialausgabenSlowakei</v>
      </c>
      <c r="B918" s="8">
        <v>918</v>
      </c>
      <c r="C918" s="32" t="s">
        <v>287</v>
      </c>
      <c r="D918" s="32" t="s">
        <v>23</v>
      </c>
      <c r="E918" s="32" t="s">
        <v>362</v>
      </c>
      <c r="F918" s="32" t="s">
        <v>68</v>
      </c>
      <c r="G918" s="32" t="s">
        <v>32</v>
      </c>
      <c r="H918" s="32" t="s">
        <v>370</v>
      </c>
      <c r="I918" s="33">
        <v>4.2736499999999999</v>
      </c>
      <c r="J918" s="33">
        <v>4.4638599999999995</v>
      </c>
      <c r="K918" s="33">
        <v>4.95716</v>
      </c>
      <c r="L918" s="33">
        <v>5.4227100000000004</v>
      </c>
      <c r="M918" s="33">
        <v>5.8482899999999995</v>
      </c>
      <c r="N918" s="33">
        <v>6.3493500000000003</v>
      </c>
      <c r="O918" s="33">
        <v>7.2769200000000005</v>
      </c>
      <c r="P918" s="33">
        <v>8.821159999999999</v>
      </c>
      <c r="Q918" s="33">
        <v>10.36594</v>
      </c>
      <c r="R918" s="33">
        <v>11.81329</v>
      </c>
      <c r="S918" s="33">
        <v>12.32244</v>
      </c>
      <c r="T918" s="33">
        <v>12.590770000000001</v>
      </c>
      <c r="U918" s="33">
        <v>13.090350000000001</v>
      </c>
      <c r="V918" s="33">
        <v>13.56991</v>
      </c>
      <c r="W918" s="33">
        <v>14.056719999999999</v>
      </c>
      <c r="X918" s="33">
        <v>14.36999</v>
      </c>
      <c r="Y918" s="33">
        <v>14.901120000000001</v>
      </c>
      <c r="Z918" s="33">
        <v>15.387079999999999</v>
      </c>
      <c r="AA918" s="33">
        <v>16.083780000000001</v>
      </c>
      <c r="AB918" s="33">
        <v>16.843400000000003</v>
      </c>
      <c r="AC918" s="33">
        <v>18.29907</v>
      </c>
      <c r="AD918" s="33">
        <v>19.407259999999997</v>
      </c>
      <c r="AE918" s="34"/>
      <c r="AF918" s="34"/>
      <c r="AG918" s="34"/>
      <c r="AH918" s="34"/>
    </row>
    <row r="919" spans="1:34" ht="14.5" x14ac:dyDescent="0.35">
      <c r="A919" s="8" t="str">
        <f t="shared" si="16"/>
        <v>SozialausgabenSlowenien</v>
      </c>
      <c r="B919" s="8">
        <v>919</v>
      </c>
      <c r="C919" s="32" t="s">
        <v>287</v>
      </c>
      <c r="D919" s="32" t="s">
        <v>26</v>
      </c>
      <c r="E919" s="32" t="s">
        <v>362</v>
      </c>
      <c r="F919" s="32" t="s">
        <v>68</v>
      </c>
      <c r="G919" s="32" t="s">
        <v>32</v>
      </c>
      <c r="H919" s="32" t="s">
        <v>370</v>
      </c>
      <c r="I919" s="33">
        <v>5.1971400000000001</v>
      </c>
      <c r="J919" s="33">
        <v>5.5651700000000002</v>
      </c>
      <c r="K919" s="33">
        <v>5.9853999999999994</v>
      </c>
      <c r="L919" s="33">
        <v>6.1061999999999994</v>
      </c>
      <c r="M919" s="33">
        <v>6.3365799999999997</v>
      </c>
      <c r="N919" s="33">
        <v>6.6143000000000001</v>
      </c>
      <c r="O919" s="33">
        <v>7.0483799999999999</v>
      </c>
      <c r="P919" s="33">
        <v>7.3628299999999998</v>
      </c>
      <c r="Q919" s="33">
        <v>7.9599200000000003</v>
      </c>
      <c r="R919" s="33">
        <v>8.5873600000000003</v>
      </c>
      <c r="S919" s="33">
        <v>8.8546599999999991</v>
      </c>
      <c r="T919" s="33">
        <v>9.0521100000000008</v>
      </c>
      <c r="U919" s="33">
        <v>8.9666800000000002</v>
      </c>
      <c r="V919" s="33">
        <v>8.9589800000000004</v>
      </c>
      <c r="W919" s="33">
        <v>8.9911499999999993</v>
      </c>
      <c r="X919" s="33">
        <v>9.2289200000000005</v>
      </c>
      <c r="Y919" s="33">
        <v>9.3982600000000005</v>
      </c>
      <c r="Z919" s="33">
        <v>9.7278400000000005</v>
      </c>
      <c r="AA919" s="33">
        <v>10.184670000000001</v>
      </c>
      <c r="AB919" s="33">
        <v>10.801950000000001</v>
      </c>
      <c r="AC919" s="33">
        <v>12.33164</v>
      </c>
      <c r="AD919" s="33">
        <v>13.131450000000001</v>
      </c>
      <c r="AE919" s="34"/>
      <c r="AF919" s="34"/>
      <c r="AG919" s="34"/>
      <c r="AH919" s="34"/>
    </row>
    <row r="920" spans="1:34" ht="14.5" x14ac:dyDescent="0.35">
      <c r="A920" s="8" t="str">
        <f t="shared" si="16"/>
        <v>SozialausgabenSpanien</v>
      </c>
      <c r="B920" s="8">
        <v>920</v>
      </c>
      <c r="C920" s="32" t="s">
        <v>287</v>
      </c>
      <c r="D920" s="32" t="s">
        <v>8</v>
      </c>
      <c r="E920" s="32" t="s">
        <v>362</v>
      </c>
      <c r="F920" s="32" t="s">
        <v>68</v>
      </c>
      <c r="G920" s="32" t="s">
        <v>32</v>
      </c>
      <c r="H920" s="32" t="s">
        <v>370</v>
      </c>
      <c r="I920" s="33">
        <v>126.04391</v>
      </c>
      <c r="J920" s="33">
        <v>134.08141000000001</v>
      </c>
      <c r="K920" s="33">
        <v>146.05324999999999</v>
      </c>
      <c r="L920" s="33">
        <v>158.87792000000002</v>
      </c>
      <c r="M920" s="33">
        <v>171.07535000000001</v>
      </c>
      <c r="N920" s="33">
        <v>187.06191000000001</v>
      </c>
      <c r="O920" s="33">
        <v>202.03767999999999</v>
      </c>
      <c r="P920" s="33">
        <v>218.96935999999999</v>
      </c>
      <c r="Q920" s="33">
        <v>239.19783999999999</v>
      </c>
      <c r="R920" s="33">
        <v>263.77037000000001</v>
      </c>
      <c r="S920" s="33">
        <v>266.22424000000001</v>
      </c>
      <c r="T920" s="33">
        <v>271.17419000000001</v>
      </c>
      <c r="U920" s="33">
        <v>264.87957</v>
      </c>
      <c r="V920" s="33">
        <v>264.79609999999997</v>
      </c>
      <c r="W920" s="33">
        <v>263.47341</v>
      </c>
      <c r="X920" s="33">
        <v>266.28189000000003</v>
      </c>
      <c r="Y920" s="33">
        <v>265.60766999999998</v>
      </c>
      <c r="Z920" s="33">
        <v>272.23215999999996</v>
      </c>
      <c r="AA920" s="33">
        <v>283.85924</v>
      </c>
      <c r="AB920" s="33">
        <v>300.31824999999998</v>
      </c>
      <c r="AC920" s="33">
        <v>336.31603999999999</v>
      </c>
      <c r="AD920" s="33">
        <v>343.15348999999998</v>
      </c>
      <c r="AE920" s="34"/>
      <c r="AF920" s="34"/>
      <c r="AG920" s="34"/>
      <c r="AH920" s="34"/>
    </row>
    <row r="921" spans="1:34" ht="14.5" x14ac:dyDescent="0.35">
      <c r="A921" s="8" t="str">
        <f t="shared" si="16"/>
        <v>SozialausgabenTschechische Republik</v>
      </c>
      <c r="B921" s="8">
        <v>921</v>
      </c>
      <c r="C921" s="32" t="s">
        <v>287</v>
      </c>
      <c r="D921" s="32" t="s">
        <v>22</v>
      </c>
      <c r="E921" s="32" t="s">
        <v>362</v>
      </c>
      <c r="F921" s="32" t="s">
        <v>68</v>
      </c>
      <c r="G921" s="32" t="s">
        <v>32</v>
      </c>
      <c r="H921" s="32" t="s">
        <v>370</v>
      </c>
      <c r="I921" s="33">
        <v>11.999870000000001</v>
      </c>
      <c r="J921" s="33">
        <v>13.42939</v>
      </c>
      <c r="K921" s="33">
        <v>16.149049999999999</v>
      </c>
      <c r="L921" s="33">
        <v>16.376100000000001</v>
      </c>
      <c r="M921" s="33">
        <v>17.106310000000001</v>
      </c>
      <c r="N921" s="33">
        <v>19.662610000000001</v>
      </c>
      <c r="O921" s="33">
        <v>21.748909999999999</v>
      </c>
      <c r="P921" s="33">
        <v>24.27366</v>
      </c>
      <c r="Q921" s="33">
        <v>28.771419999999999</v>
      </c>
      <c r="R921" s="33">
        <v>29.793380000000003</v>
      </c>
      <c r="S921" s="33">
        <v>31.294080000000001</v>
      </c>
      <c r="T921" s="33">
        <v>32.799690000000005</v>
      </c>
      <c r="U921" s="33">
        <v>33.047319999999999</v>
      </c>
      <c r="V921" s="33">
        <v>31.79796</v>
      </c>
      <c r="W921" s="33">
        <v>30.794580000000003</v>
      </c>
      <c r="X921" s="33">
        <v>31.918740000000003</v>
      </c>
      <c r="Y921" s="33">
        <v>33.24624</v>
      </c>
      <c r="Z921" s="33">
        <v>35.586750000000002</v>
      </c>
      <c r="AA921" s="33">
        <v>38.934239999999996</v>
      </c>
      <c r="AB921" s="33">
        <v>42.407589999999999</v>
      </c>
      <c r="AC921" s="33">
        <v>47.397760000000005</v>
      </c>
      <c r="AD921" s="33">
        <v>52.095320000000001</v>
      </c>
      <c r="AE921" s="34"/>
      <c r="AF921" s="34"/>
      <c r="AG921" s="34"/>
      <c r="AH921" s="34"/>
    </row>
    <row r="922" spans="1:34" ht="14.5" x14ac:dyDescent="0.35">
      <c r="A922" s="8" t="str">
        <f t="shared" si="16"/>
        <v>SozialausgabenUngarn</v>
      </c>
      <c r="B922" s="8">
        <v>922</v>
      </c>
      <c r="C922" s="32" t="s">
        <v>287</v>
      </c>
      <c r="D922" s="32" t="s">
        <v>24</v>
      </c>
      <c r="E922" s="32" t="s">
        <v>362</v>
      </c>
      <c r="F922" s="32" t="s">
        <v>68</v>
      </c>
      <c r="G922" s="32" t="s">
        <v>32</v>
      </c>
      <c r="H922" s="32" t="s">
        <v>370</v>
      </c>
      <c r="I922" s="33">
        <v>10.0398</v>
      </c>
      <c r="J922" s="33">
        <v>11.46236</v>
      </c>
      <c r="K922" s="33">
        <v>14.398340000000001</v>
      </c>
      <c r="L922" s="33">
        <v>15.76221</v>
      </c>
      <c r="M922" s="33">
        <v>17.068200000000001</v>
      </c>
      <c r="N922" s="33">
        <v>19.43486</v>
      </c>
      <c r="O922" s="33">
        <v>20.132159999999999</v>
      </c>
      <c r="P922" s="33">
        <v>22.55931</v>
      </c>
      <c r="Q922" s="33">
        <v>24.149150000000002</v>
      </c>
      <c r="R922" s="33">
        <v>21.422619999999998</v>
      </c>
      <c r="S922" s="33">
        <v>22.258310000000002</v>
      </c>
      <c r="T922" s="33">
        <v>21.901169999999997</v>
      </c>
      <c r="U922" s="33">
        <v>21.182259999999999</v>
      </c>
      <c r="V922" s="33">
        <v>21.153959999999998</v>
      </c>
      <c r="W922" s="33">
        <v>20.926860000000001</v>
      </c>
      <c r="X922" s="33">
        <v>21.3888</v>
      </c>
      <c r="Y922" s="33">
        <v>21.84365</v>
      </c>
      <c r="Z922" s="33">
        <v>23.099240000000002</v>
      </c>
      <c r="AA922" s="33">
        <v>23.934200000000001</v>
      </c>
      <c r="AB922" s="33">
        <v>24.339410000000001</v>
      </c>
      <c r="AC922" s="33">
        <v>25.234240000000003</v>
      </c>
      <c r="AD922" s="33">
        <v>27.336729999999999</v>
      </c>
      <c r="AE922" s="34"/>
      <c r="AF922" s="34"/>
      <c r="AG922" s="34"/>
      <c r="AH922" s="34"/>
    </row>
    <row r="923" spans="1:34" ht="14.5" x14ac:dyDescent="0.35">
      <c r="A923" s="8" t="str">
        <f t="shared" si="16"/>
        <v>SozialausgabenVereinigtes Königreich Großbritannien und Nordirland</v>
      </c>
      <c r="B923" s="8">
        <v>923</v>
      </c>
      <c r="C923" s="32" t="s">
        <v>287</v>
      </c>
      <c r="D923" s="32" t="s">
        <v>57</v>
      </c>
      <c r="E923" s="32" t="s">
        <v>362</v>
      </c>
      <c r="F923" s="32" t="s">
        <v>68</v>
      </c>
      <c r="G923" s="32" t="s">
        <v>32</v>
      </c>
      <c r="H923" s="32" t="s">
        <v>370</v>
      </c>
      <c r="I923" s="33">
        <v>418.45495</v>
      </c>
      <c r="J923" s="33">
        <v>436.13281000000001</v>
      </c>
      <c r="K923" s="33">
        <v>434.67131000000001</v>
      </c>
      <c r="L923" s="33">
        <v>455.75210999999996</v>
      </c>
      <c r="M923" s="33">
        <v>493.84833000000003</v>
      </c>
      <c r="N923" s="33">
        <v>531.81331999999998</v>
      </c>
      <c r="O923" s="33">
        <v>562.61281999999994</v>
      </c>
      <c r="P923" s="33">
        <v>557.42926999999997</v>
      </c>
      <c r="Q923" s="33">
        <v>509.87753999999995</v>
      </c>
      <c r="R923" s="33">
        <v>490.74655000000001</v>
      </c>
      <c r="S923" s="33">
        <v>533.26681999999994</v>
      </c>
      <c r="T923" s="33">
        <v>546.80921999999998</v>
      </c>
      <c r="U923" s="33">
        <v>604.53695999999991</v>
      </c>
      <c r="V923" s="33">
        <v>587.1795699999999</v>
      </c>
      <c r="W923" s="33">
        <v>628.51774999999998</v>
      </c>
      <c r="X923" s="33">
        <v>721.81101000000001</v>
      </c>
      <c r="Y923" s="33">
        <v>629.34675000000004</v>
      </c>
      <c r="Z923" s="33">
        <v>620.63070999999991</v>
      </c>
      <c r="AA923" s="33">
        <v>622.07620999999995</v>
      </c>
      <c r="AB923" s="34"/>
      <c r="AC923" s="34"/>
      <c r="AD923" s="34"/>
      <c r="AE923" s="34"/>
      <c r="AF923" s="34"/>
      <c r="AG923" s="34"/>
      <c r="AH923" s="34"/>
    </row>
    <row r="924" spans="1:34" ht="14.5" x14ac:dyDescent="0.35">
      <c r="A924" s="8" t="str">
        <f t="shared" si="16"/>
        <v>SozialausgabenZypern</v>
      </c>
      <c r="B924" s="8">
        <v>924</v>
      </c>
      <c r="C924" s="32" t="s">
        <v>287</v>
      </c>
      <c r="D924" s="32" t="s">
        <v>30</v>
      </c>
      <c r="E924" s="32" t="s">
        <v>362</v>
      </c>
      <c r="F924" s="32" t="s">
        <v>68</v>
      </c>
      <c r="G924" s="32" t="s">
        <v>32</v>
      </c>
      <c r="H924" s="32" t="s">
        <v>370</v>
      </c>
      <c r="I924" s="33">
        <v>1.47672</v>
      </c>
      <c r="J924" s="33">
        <v>1.5997000000000001</v>
      </c>
      <c r="K924" s="33">
        <v>1.8036500000000002</v>
      </c>
      <c r="L924" s="33">
        <v>2.1498400000000002</v>
      </c>
      <c r="M924" s="33">
        <v>2.2858100000000001</v>
      </c>
      <c r="N924" s="33">
        <v>2.4955700000000003</v>
      </c>
      <c r="O924" s="33">
        <v>2.7180500000000003</v>
      </c>
      <c r="P924" s="33">
        <v>2.8888400000000001</v>
      </c>
      <c r="Q924" s="33">
        <v>3.3360100000000004</v>
      </c>
      <c r="R924" s="33">
        <v>3.5640500000000004</v>
      </c>
      <c r="S924" s="33">
        <v>3.62094</v>
      </c>
      <c r="T924" s="33">
        <v>3.9766699999999999</v>
      </c>
      <c r="U924" s="33">
        <v>4.0602900000000002</v>
      </c>
      <c r="V924" s="33">
        <v>4.1349799999999997</v>
      </c>
      <c r="W924" s="33">
        <v>3.51159</v>
      </c>
      <c r="X924" s="33">
        <v>3.5714800000000002</v>
      </c>
      <c r="Y924" s="33">
        <v>3.6722399999999999</v>
      </c>
      <c r="Z924" s="33">
        <v>3.7196500000000001</v>
      </c>
      <c r="AA924" s="33">
        <v>3.8228299999999997</v>
      </c>
      <c r="AB924" s="33">
        <v>4.2858000000000001</v>
      </c>
      <c r="AC924" s="33">
        <v>5.4264799999999997</v>
      </c>
      <c r="AD924" s="33">
        <v>5.55931</v>
      </c>
      <c r="AE924" s="34"/>
      <c r="AF924" s="34"/>
      <c r="AG924" s="34"/>
      <c r="AH924" s="34"/>
    </row>
    <row r="925" spans="1:34" ht="14.5" x14ac:dyDescent="0.35">
      <c r="A925" s="8" t="str">
        <f t="shared" si="16"/>
        <v>SozialquoteBelgien</v>
      </c>
      <c r="B925" s="8">
        <v>925</v>
      </c>
      <c r="C925" s="32" t="s">
        <v>291</v>
      </c>
      <c r="D925" s="32" t="s">
        <v>9</v>
      </c>
      <c r="E925" s="32" t="s">
        <v>62</v>
      </c>
      <c r="F925" s="32" t="s">
        <v>68</v>
      </c>
      <c r="G925" s="32" t="s">
        <v>32</v>
      </c>
      <c r="H925" s="32" t="s">
        <v>370</v>
      </c>
      <c r="I925" s="33">
        <v>25.2</v>
      </c>
      <c r="J925" s="33">
        <v>26</v>
      </c>
      <c r="K925" s="33">
        <v>26.4</v>
      </c>
      <c r="L925" s="33">
        <v>27.1</v>
      </c>
      <c r="M925" s="33">
        <v>27.1</v>
      </c>
      <c r="N925" s="33">
        <v>26.9</v>
      </c>
      <c r="O925" s="33">
        <v>26.7</v>
      </c>
      <c r="P925" s="33">
        <v>26.3</v>
      </c>
      <c r="Q925" s="33">
        <v>27.9</v>
      </c>
      <c r="R925" s="33">
        <v>30.2</v>
      </c>
      <c r="S925" s="33">
        <v>29.6</v>
      </c>
      <c r="T925" s="33">
        <v>29.9</v>
      </c>
      <c r="U925" s="33">
        <v>29.7</v>
      </c>
      <c r="V925" s="33">
        <v>30</v>
      </c>
      <c r="W925" s="33">
        <v>30</v>
      </c>
      <c r="X925" s="33">
        <v>29.8</v>
      </c>
      <c r="Y925" s="33">
        <v>29.2</v>
      </c>
      <c r="Z925" s="33">
        <v>28.8</v>
      </c>
      <c r="AA925" s="33">
        <v>28.7</v>
      </c>
      <c r="AB925" s="33">
        <v>28.7</v>
      </c>
      <c r="AC925" s="33">
        <v>32.700000000000003</v>
      </c>
      <c r="AD925" s="33">
        <v>30</v>
      </c>
      <c r="AE925" s="34"/>
      <c r="AF925" s="34"/>
      <c r="AG925" s="34"/>
      <c r="AH925" s="34"/>
    </row>
    <row r="926" spans="1:34" ht="14.5" x14ac:dyDescent="0.35">
      <c r="A926" s="8" t="str">
        <f t="shared" ref="A926:A989" si="17">C926&amp;D926</f>
        <v>SozialquoteBulgarien</v>
      </c>
      <c r="B926" s="8">
        <v>926</v>
      </c>
      <c r="C926" s="32" t="s">
        <v>291</v>
      </c>
      <c r="D926" s="32" t="s">
        <v>25</v>
      </c>
      <c r="E926" s="32" t="s">
        <v>62</v>
      </c>
      <c r="F926" s="32" t="s">
        <v>68</v>
      </c>
      <c r="G926" s="32" t="s">
        <v>32</v>
      </c>
      <c r="H926" s="32" t="s">
        <v>370</v>
      </c>
      <c r="I926" s="34"/>
      <c r="J926" s="34"/>
      <c r="K926" s="34"/>
      <c r="L926" s="34"/>
      <c r="M926" s="34"/>
      <c r="N926" s="33">
        <v>14.6</v>
      </c>
      <c r="O926" s="33">
        <v>13.8</v>
      </c>
      <c r="P926" s="33">
        <v>13.4</v>
      </c>
      <c r="Q926" s="33">
        <v>14.7</v>
      </c>
      <c r="R926" s="33">
        <v>16.100000000000001</v>
      </c>
      <c r="S926" s="33">
        <v>17</v>
      </c>
      <c r="T926" s="33">
        <v>16.399999999999999</v>
      </c>
      <c r="U926" s="33">
        <v>16.5</v>
      </c>
      <c r="V926" s="33">
        <v>17.600000000000001</v>
      </c>
      <c r="W926" s="33">
        <v>18.399999999999999</v>
      </c>
      <c r="X926" s="33">
        <v>17.7</v>
      </c>
      <c r="Y926" s="33">
        <v>17.3</v>
      </c>
      <c r="Z926" s="33">
        <v>16.8</v>
      </c>
      <c r="AA926" s="33">
        <v>16.8</v>
      </c>
      <c r="AB926" s="33">
        <v>16.600000000000001</v>
      </c>
      <c r="AC926" s="33">
        <v>18.7</v>
      </c>
      <c r="AD926" s="33">
        <v>18.899999999999999</v>
      </c>
      <c r="AE926" s="34"/>
      <c r="AF926" s="34"/>
      <c r="AG926" s="34"/>
      <c r="AH926" s="34"/>
    </row>
    <row r="927" spans="1:34" ht="14.5" x14ac:dyDescent="0.35">
      <c r="A927" s="8" t="str">
        <f t="shared" si="17"/>
        <v>SozialquoteDänemark</v>
      </c>
      <c r="B927" s="8">
        <v>927</v>
      </c>
      <c r="C927" s="32" t="s">
        <v>291</v>
      </c>
      <c r="D927" s="32" t="s">
        <v>5</v>
      </c>
      <c r="E927" s="32" t="s">
        <v>62</v>
      </c>
      <c r="F927" s="32" t="s">
        <v>68</v>
      </c>
      <c r="G927" s="32" t="s">
        <v>32</v>
      </c>
      <c r="H927" s="32" t="s">
        <v>370</v>
      </c>
      <c r="I927" s="33">
        <v>28.1</v>
      </c>
      <c r="J927" s="33">
        <v>28.5</v>
      </c>
      <c r="K927" s="33">
        <v>28.9</v>
      </c>
      <c r="L927" s="33">
        <v>30.1</v>
      </c>
      <c r="M927" s="33">
        <v>29.9</v>
      </c>
      <c r="N927" s="33">
        <v>29.5</v>
      </c>
      <c r="O927" s="33">
        <v>28.4</v>
      </c>
      <c r="P927" s="33">
        <v>30.4</v>
      </c>
      <c r="Q927" s="33">
        <v>30.4</v>
      </c>
      <c r="R927" s="33">
        <v>34.299999999999997</v>
      </c>
      <c r="S927" s="33">
        <v>34</v>
      </c>
      <c r="T927" s="33">
        <v>33.5</v>
      </c>
      <c r="U927" s="33">
        <v>33.6</v>
      </c>
      <c r="V927" s="33">
        <v>34.5</v>
      </c>
      <c r="W927" s="33">
        <v>34.4</v>
      </c>
      <c r="X927" s="33">
        <v>33.700000000000003</v>
      </c>
      <c r="Y927" s="33">
        <v>32.5</v>
      </c>
      <c r="Z927" s="33">
        <v>32.1</v>
      </c>
      <c r="AA927" s="33">
        <v>31.8</v>
      </c>
      <c r="AB927" s="33">
        <v>31.7</v>
      </c>
      <c r="AC927" s="33">
        <v>32.9</v>
      </c>
      <c r="AD927" s="33">
        <v>30.7</v>
      </c>
      <c r="AE927" s="34"/>
      <c r="AF927" s="34"/>
      <c r="AG927" s="34"/>
      <c r="AH927" s="34"/>
    </row>
    <row r="928" spans="1:34" ht="14.5" x14ac:dyDescent="0.35">
      <c r="A928" s="8" t="str">
        <f t="shared" si="17"/>
        <v>SozialquoteDeutschland</v>
      </c>
      <c r="B928" s="8">
        <v>928</v>
      </c>
      <c r="C928" s="32" t="s">
        <v>291</v>
      </c>
      <c r="D928" s="32" t="s">
        <v>2</v>
      </c>
      <c r="E928" s="32" t="s">
        <v>62</v>
      </c>
      <c r="F928" s="32" t="s">
        <v>68</v>
      </c>
      <c r="G928" s="32" t="s">
        <v>32</v>
      </c>
      <c r="H928" s="32" t="s">
        <v>370</v>
      </c>
      <c r="I928" s="33">
        <v>28.8</v>
      </c>
      <c r="J928" s="33">
        <v>28.8</v>
      </c>
      <c r="K928" s="33">
        <v>29.5</v>
      </c>
      <c r="L928" s="33">
        <v>29.9</v>
      </c>
      <c r="M928" s="33">
        <v>29.1</v>
      </c>
      <c r="N928" s="33">
        <v>29</v>
      </c>
      <c r="O928" s="33">
        <v>27.8</v>
      </c>
      <c r="P928" s="33">
        <v>26.9</v>
      </c>
      <c r="Q928" s="33">
        <v>27.3</v>
      </c>
      <c r="R928" s="33">
        <v>30.8</v>
      </c>
      <c r="S928" s="33">
        <v>30</v>
      </c>
      <c r="T928" s="33">
        <v>28.8</v>
      </c>
      <c r="U928" s="33">
        <v>28.9</v>
      </c>
      <c r="V928" s="33">
        <v>29.2</v>
      </c>
      <c r="W928" s="33">
        <v>29.1</v>
      </c>
      <c r="X928" s="33">
        <v>29.4</v>
      </c>
      <c r="Y928" s="33">
        <v>29.6</v>
      </c>
      <c r="Z928" s="33">
        <v>29.5</v>
      </c>
      <c r="AA928" s="33">
        <v>29.7</v>
      </c>
      <c r="AB928" s="33">
        <v>30</v>
      </c>
      <c r="AC928" s="33">
        <v>32.799999999999997</v>
      </c>
      <c r="AD928" s="33">
        <v>31.9</v>
      </c>
      <c r="AE928" s="34"/>
      <c r="AF928" s="34"/>
      <c r="AG928" s="34"/>
      <c r="AH928" s="34"/>
    </row>
    <row r="929" spans="1:34" ht="14.5" x14ac:dyDescent="0.35">
      <c r="A929" s="8" t="str">
        <f t="shared" si="17"/>
        <v>SozialquoteEstland</v>
      </c>
      <c r="B929" s="8">
        <v>929</v>
      </c>
      <c r="C929" s="32" t="s">
        <v>291</v>
      </c>
      <c r="D929" s="32" t="s">
        <v>18</v>
      </c>
      <c r="E929" s="32" t="s">
        <v>62</v>
      </c>
      <c r="F929" s="32" t="s">
        <v>68</v>
      </c>
      <c r="G929" s="32" t="s">
        <v>32</v>
      </c>
      <c r="H929" s="32" t="s">
        <v>370</v>
      </c>
      <c r="I929" s="33">
        <v>13.8</v>
      </c>
      <c r="J929" s="33">
        <v>13</v>
      </c>
      <c r="K929" s="33">
        <v>12.6</v>
      </c>
      <c r="L929" s="33">
        <v>12.5</v>
      </c>
      <c r="M929" s="33">
        <v>12.9</v>
      </c>
      <c r="N929" s="33">
        <v>12.4</v>
      </c>
      <c r="O929" s="33">
        <v>12</v>
      </c>
      <c r="P929" s="33">
        <v>11.9</v>
      </c>
      <c r="Q929" s="33">
        <v>14.6</v>
      </c>
      <c r="R929" s="33">
        <v>18.8</v>
      </c>
      <c r="S929" s="33">
        <v>17.600000000000001</v>
      </c>
      <c r="T929" s="33">
        <v>15.6</v>
      </c>
      <c r="U929" s="33">
        <v>15</v>
      </c>
      <c r="V929" s="33">
        <v>14.9</v>
      </c>
      <c r="W929" s="33">
        <v>14.9</v>
      </c>
      <c r="X929" s="33">
        <v>16.100000000000001</v>
      </c>
      <c r="Y929" s="33">
        <v>16.600000000000001</v>
      </c>
      <c r="Z929" s="33">
        <v>16</v>
      </c>
      <c r="AA929" s="33">
        <v>16.3</v>
      </c>
      <c r="AB929" s="33">
        <v>16.399999999999999</v>
      </c>
      <c r="AC929" s="33">
        <v>19.2</v>
      </c>
      <c r="AD929" s="33">
        <v>17.399999999999999</v>
      </c>
      <c r="AE929" s="34"/>
      <c r="AF929" s="34"/>
      <c r="AG929" s="34"/>
      <c r="AH929" s="34"/>
    </row>
    <row r="930" spans="1:34" ht="14.5" x14ac:dyDescent="0.35">
      <c r="A930" s="8" t="str">
        <f t="shared" si="17"/>
        <v>SozialquoteEU27</v>
      </c>
      <c r="B930" s="8">
        <v>930</v>
      </c>
      <c r="C930" s="32" t="s">
        <v>291</v>
      </c>
      <c r="D930" s="32" t="s">
        <v>368</v>
      </c>
      <c r="E930" s="32" t="s">
        <v>62</v>
      </c>
      <c r="F930" s="32" t="s">
        <v>68</v>
      </c>
      <c r="G930" s="32" t="s">
        <v>32</v>
      </c>
      <c r="H930" s="32" t="s">
        <v>370</v>
      </c>
      <c r="I930" s="34"/>
      <c r="J930" s="34"/>
      <c r="K930" s="34"/>
      <c r="L930" s="34"/>
      <c r="M930" s="34"/>
      <c r="N930" s="34"/>
      <c r="O930" s="34"/>
      <c r="P930" s="34"/>
      <c r="Q930" s="33">
        <v>26</v>
      </c>
      <c r="R930" s="33">
        <v>28.8</v>
      </c>
      <c r="S930" s="33">
        <v>28.6</v>
      </c>
      <c r="T930" s="33">
        <v>28.3</v>
      </c>
      <c r="U930" s="33">
        <v>28.7</v>
      </c>
      <c r="V930" s="33">
        <v>29.1</v>
      </c>
      <c r="W930" s="33">
        <v>28.9</v>
      </c>
      <c r="X930" s="33">
        <v>28.6</v>
      </c>
      <c r="Y930" s="33">
        <v>28.5</v>
      </c>
      <c r="Z930" s="33">
        <v>28.1</v>
      </c>
      <c r="AA930" s="33">
        <v>27.9</v>
      </c>
      <c r="AB930" s="33">
        <v>28</v>
      </c>
      <c r="AC930" s="33">
        <v>31.6</v>
      </c>
      <c r="AD930" s="33">
        <v>29.9</v>
      </c>
      <c r="AE930" s="34"/>
      <c r="AF930" s="34"/>
      <c r="AG930" s="34"/>
      <c r="AH930" s="34"/>
    </row>
    <row r="931" spans="1:34" ht="14.5" x14ac:dyDescent="0.35">
      <c r="A931" s="8" t="str">
        <f t="shared" si="17"/>
        <v>SozialquoteFinnland</v>
      </c>
      <c r="B931" s="8">
        <v>931</v>
      </c>
      <c r="C931" s="32" t="s">
        <v>291</v>
      </c>
      <c r="D931" s="32" t="s">
        <v>14</v>
      </c>
      <c r="E931" s="32" t="s">
        <v>62</v>
      </c>
      <c r="F931" s="32" t="s">
        <v>68</v>
      </c>
      <c r="G931" s="32" t="s">
        <v>32</v>
      </c>
      <c r="H931" s="32" t="s">
        <v>370</v>
      </c>
      <c r="I931" s="33">
        <v>24.3</v>
      </c>
      <c r="J931" s="33">
        <v>24.1</v>
      </c>
      <c r="K931" s="33">
        <v>24.9</v>
      </c>
      <c r="L931" s="33">
        <v>25.5</v>
      </c>
      <c r="M931" s="33">
        <v>25.6</v>
      </c>
      <c r="N931" s="33">
        <v>25.5</v>
      </c>
      <c r="O931" s="33">
        <v>25.3</v>
      </c>
      <c r="P931" s="33">
        <v>24.4</v>
      </c>
      <c r="Q931" s="33">
        <v>25</v>
      </c>
      <c r="R931" s="33">
        <v>28.9</v>
      </c>
      <c r="S931" s="33">
        <v>29.1</v>
      </c>
      <c r="T931" s="33">
        <v>28.7</v>
      </c>
      <c r="U931" s="33">
        <v>29.9</v>
      </c>
      <c r="V931" s="33">
        <v>31</v>
      </c>
      <c r="W931" s="33">
        <v>31.7</v>
      </c>
      <c r="X931" s="33">
        <v>31.8</v>
      </c>
      <c r="Y931" s="33">
        <v>31.6</v>
      </c>
      <c r="Z931" s="33">
        <v>30.5</v>
      </c>
      <c r="AA931" s="33">
        <v>30.1</v>
      </c>
      <c r="AB931" s="33">
        <v>30.1</v>
      </c>
      <c r="AC931" s="33">
        <v>31.9</v>
      </c>
      <c r="AD931" s="33">
        <v>31.2</v>
      </c>
      <c r="AE931" s="34"/>
      <c r="AF931" s="34"/>
      <c r="AG931" s="34"/>
      <c r="AH931" s="34"/>
    </row>
    <row r="932" spans="1:34" ht="14.5" x14ac:dyDescent="0.35">
      <c r="A932" s="8" t="str">
        <f t="shared" si="17"/>
        <v>SozialquoteFrankreich</v>
      </c>
      <c r="B932" s="8">
        <v>932</v>
      </c>
      <c r="C932" s="32" t="s">
        <v>291</v>
      </c>
      <c r="D932" s="32" t="s">
        <v>0</v>
      </c>
      <c r="E932" s="32" t="s">
        <v>62</v>
      </c>
      <c r="F932" s="32" t="s">
        <v>68</v>
      </c>
      <c r="G932" s="32" t="s">
        <v>32</v>
      </c>
      <c r="H932" s="32" t="s">
        <v>370</v>
      </c>
      <c r="I932" s="33">
        <v>28.9</v>
      </c>
      <c r="J932" s="33">
        <v>29.2</v>
      </c>
      <c r="K932" s="33">
        <v>29.8</v>
      </c>
      <c r="L932" s="33">
        <v>30.5</v>
      </c>
      <c r="M932" s="33">
        <v>30.6</v>
      </c>
      <c r="N932" s="33">
        <v>30.7</v>
      </c>
      <c r="O932" s="33">
        <v>30.7</v>
      </c>
      <c r="P932" s="33">
        <v>30.4</v>
      </c>
      <c r="Q932" s="33">
        <v>30.8</v>
      </c>
      <c r="R932" s="33">
        <v>33.200000000000003</v>
      </c>
      <c r="S932" s="33">
        <v>33.200000000000003</v>
      </c>
      <c r="T932" s="33">
        <v>33</v>
      </c>
      <c r="U932" s="33">
        <v>33.799999999999997</v>
      </c>
      <c r="V932" s="33">
        <v>34.200000000000003</v>
      </c>
      <c r="W932" s="33">
        <v>34.5</v>
      </c>
      <c r="X932" s="33">
        <v>34.200000000000003</v>
      </c>
      <c r="Y932" s="33">
        <v>34.299999999999997</v>
      </c>
      <c r="Z932" s="33">
        <v>34</v>
      </c>
      <c r="AA932" s="33">
        <v>33.700000000000003</v>
      </c>
      <c r="AB932" s="33">
        <v>33.4</v>
      </c>
      <c r="AC932" s="33">
        <v>38</v>
      </c>
      <c r="AD932" s="33">
        <v>35.799999999999997</v>
      </c>
      <c r="AE932" s="34"/>
      <c r="AF932" s="34"/>
      <c r="AG932" s="34"/>
      <c r="AH932" s="34"/>
    </row>
    <row r="933" spans="1:34" ht="14.5" x14ac:dyDescent="0.35">
      <c r="A933" s="8" t="str">
        <f t="shared" si="17"/>
        <v>SozialquoteGriechenland</v>
      </c>
      <c r="B933" s="8">
        <v>933</v>
      </c>
      <c r="C933" s="32" t="s">
        <v>291</v>
      </c>
      <c r="D933" s="32" t="s">
        <v>6</v>
      </c>
      <c r="E933" s="32" t="s">
        <v>62</v>
      </c>
      <c r="F933" s="32" t="s">
        <v>68</v>
      </c>
      <c r="G933" s="32" t="s">
        <v>32</v>
      </c>
      <c r="H933" s="32" t="s">
        <v>370</v>
      </c>
      <c r="I933" s="33">
        <v>18.100000000000001</v>
      </c>
      <c r="J933" s="33">
        <v>18.5</v>
      </c>
      <c r="K933" s="33">
        <v>18.5</v>
      </c>
      <c r="L933" s="33">
        <v>18.600000000000001</v>
      </c>
      <c r="M933" s="33">
        <v>18.899999999999999</v>
      </c>
      <c r="N933" s="33">
        <v>20.399999999999999</v>
      </c>
      <c r="O933" s="33">
        <v>20.6</v>
      </c>
      <c r="P933" s="33">
        <v>21.3</v>
      </c>
      <c r="Q933" s="33">
        <v>22.8</v>
      </c>
      <c r="R933" s="33">
        <v>24.8</v>
      </c>
      <c r="S933" s="33">
        <v>26</v>
      </c>
      <c r="T933" s="33">
        <v>27.9</v>
      </c>
      <c r="U933" s="33">
        <v>28.6</v>
      </c>
      <c r="V933" s="33">
        <v>26.6</v>
      </c>
      <c r="W933" s="33">
        <v>26.1</v>
      </c>
      <c r="X933" s="33">
        <v>26.3</v>
      </c>
      <c r="Y933" s="33">
        <v>26.6</v>
      </c>
      <c r="Z933" s="33">
        <v>25.7</v>
      </c>
      <c r="AA933" s="33">
        <v>25.5</v>
      </c>
      <c r="AB933" s="33">
        <v>25.4</v>
      </c>
      <c r="AC933" s="33">
        <v>29.5</v>
      </c>
      <c r="AD933" s="33">
        <v>27.1</v>
      </c>
      <c r="AE933" s="34"/>
      <c r="AF933" s="34"/>
      <c r="AG933" s="34"/>
      <c r="AH933" s="34"/>
    </row>
    <row r="934" spans="1:34" ht="14.5" x14ac:dyDescent="0.35">
      <c r="A934" s="8" t="str">
        <f t="shared" si="17"/>
        <v>SozialquoteIrland</v>
      </c>
      <c r="B934" s="8">
        <v>934</v>
      </c>
      <c r="C934" s="32" t="s">
        <v>291</v>
      </c>
      <c r="D934" s="32" t="s">
        <v>4</v>
      </c>
      <c r="E934" s="32" t="s">
        <v>62</v>
      </c>
      <c r="F934" s="32" t="s">
        <v>68</v>
      </c>
      <c r="G934" s="32" t="s">
        <v>32</v>
      </c>
      <c r="H934" s="32" t="s">
        <v>370</v>
      </c>
      <c r="I934" s="33">
        <v>15.2</v>
      </c>
      <c r="J934" s="33">
        <v>15.8</v>
      </c>
      <c r="K934" s="33">
        <v>16.399999999999999</v>
      </c>
      <c r="L934" s="33">
        <v>16.7</v>
      </c>
      <c r="M934" s="33">
        <v>17.3</v>
      </c>
      <c r="N934" s="33">
        <v>17.2</v>
      </c>
      <c r="O934" s="33">
        <v>17.5</v>
      </c>
      <c r="P934" s="33">
        <v>18.100000000000001</v>
      </c>
      <c r="Q934" s="33">
        <v>20.9</v>
      </c>
      <c r="R934" s="33">
        <v>24.8</v>
      </c>
      <c r="S934" s="33">
        <v>25.4</v>
      </c>
      <c r="T934" s="33">
        <v>24.6</v>
      </c>
      <c r="U934" s="33">
        <v>24.2</v>
      </c>
      <c r="V934" s="33">
        <v>23</v>
      </c>
      <c r="W934" s="33">
        <v>21.2</v>
      </c>
      <c r="X934" s="33">
        <v>16.100000000000001</v>
      </c>
      <c r="Y934" s="33">
        <v>16</v>
      </c>
      <c r="Z934" s="33">
        <v>15</v>
      </c>
      <c r="AA934" s="33">
        <v>14.2</v>
      </c>
      <c r="AB934" s="33">
        <v>13.7</v>
      </c>
      <c r="AC934" s="33">
        <v>15.4</v>
      </c>
      <c r="AD934" s="33">
        <v>13.6</v>
      </c>
      <c r="AE934" s="34"/>
      <c r="AF934" s="34"/>
      <c r="AG934" s="34"/>
      <c r="AH934" s="34"/>
    </row>
    <row r="935" spans="1:34" ht="14.5" x14ac:dyDescent="0.35">
      <c r="A935" s="8" t="str">
        <f t="shared" si="17"/>
        <v>SozialquoteItalien</v>
      </c>
      <c r="B935" s="8">
        <v>935</v>
      </c>
      <c r="C935" s="32" t="s">
        <v>291</v>
      </c>
      <c r="D935" s="32" t="s">
        <v>3</v>
      </c>
      <c r="E935" s="32" t="s">
        <v>62</v>
      </c>
      <c r="F935" s="32" t="s">
        <v>68</v>
      </c>
      <c r="G935" s="32" t="s">
        <v>32</v>
      </c>
      <c r="H935" s="32" t="s">
        <v>370</v>
      </c>
      <c r="I935" s="33">
        <v>23.5</v>
      </c>
      <c r="J935" s="33">
        <v>23.6</v>
      </c>
      <c r="K935" s="33">
        <v>24.1</v>
      </c>
      <c r="L935" s="33">
        <v>24.5</v>
      </c>
      <c r="M935" s="33">
        <v>24.7</v>
      </c>
      <c r="N935" s="33">
        <v>25</v>
      </c>
      <c r="O935" s="33">
        <v>25.3</v>
      </c>
      <c r="P935" s="33">
        <v>25.3</v>
      </c>
      <c r="Q935" s="33">
        <v>26.3</v>
      </c>
      <c r="R935" s="33">
        <v>28.4</v>
      </c>
      <c r="S935" s="33">
        <v>28.4</v>
      </c>
      <c r="T935" s="33">
        <v>28.1</v>
      </c>
      <c r="U935" s="33">
        <v>28.9</v>
      </c>
      <c r="V935" s="33">
        <v>29.4</v>
      </c>
      <c r="W935" s="33">
        <v>29.6</v>
      </c>
      <c r="X935" s="33">
        <v>29.7</v>
      </c>
      <c r="Y935" s="33">
        <v>29.2</v>
      </c>
      <c r="Z935" s="33">
        <v>28.9</v>
      </c>
      <c r="AA935" s="33">
        <v>28.8</v>
      </c>
      <c r="AB935" s="33">
        <v>29.2</v>
      </c>
      <c r="AC935" s="33">
        <v>34.299999999999997</v>
      </c>
      <c r="AD935" s="33">
        <v>31.8</v>
      </c>
      <c r="AE935" s="34"/>
      <c r="AF935" s="34"/>
      <c r="AG935" s="34"/>
      <c r="AH935" s="34"/>
    </row>
    <row r="936" spans="1:34" ht="14.5" x14ac:dyDescent="0.35">
      <c r="A936" s="8" t="str">
        <f t="shared" si="17"/>
        <v>SozialquoteKroatien</v>
      </c>
      <c r="B936" s="8">
        <v>936</v>
      </c>
      <c r="C936" s="32" t="s">
        <v>291</v>
      </c>
      <c r="D936" s="32" t="s">
        <v>27</v>
      </c>
      <c r="E936" s="32" t="s">
        <v>62</v>
      </c>
      <c r="F936" s="32" t="s">
        <v>68</v>
      </c>
      <c r="G936" s="32" t="s">
        <v>32</v>
      </c>
      <c r="H936" s="32" t="s">
        <v>370</v>
      </c>
      <c r="I936" s="34"/>
      <c r="J936" s="34"/>
      <c r="K936" s="34"/>
      <c r="L936" s="34"/>
      <c r="M936" s="34"/>
      <c r="N936" s="34"/>
      <c r="O936" s="34"/>
      <c r="P936" s="34"/>
      <c r="Q936" s="33">
        <v>18.600000000000001</v>
      </c>
      <c r="R936" s="33">
        <v>20.8</v>
      </c>
      <c r="S936" s="33">
        <v>20.9</v>
      </c>
      <c r="T936" s="33">
        <v>20.6</v>
      </c>
      <c r="U936" s="33">
        <v>21.2</v>
      </c>
      <c r="V936" s="33">
        <v>21</v>
      </c>
      <c r="W936" s="33">
        <v>21.5</v>
      </c>
      <c r="X936" s="33">
        <v>21.4</v>
      </c>
      <c r="Y936" s="33">
        <v>21.5</v>
      </c>
      <c r="Z936" s="33">
        <v>21.2</v>
      </c>
      <c r="AA936" s="33">
        <v>21.2</v>
      </c>
      <c r="AB936" s="33">
        <v>21.2</v>
      </c>
      <c r="AC936" s="33">
        <v>24.1</v>
      </c>
      <c r="AD936" s="33">
        <v>22.2</v>
      </c>
      <c r="AE936" s="34"/>
      <c r="AF936" s="34"/>
      <c r="AG936" s="34"/>
      <c r="AH936" s="34"/>
    </row>
    <row r="937" spans="1:34" ht="14.5" x14ac:dyDescent="0.35">
      <c r="A937" s="8" t="str">
        <f t="shared" si="17"/>
        <v>SozialquoteLettland</v>
      </c>
      <c r="B937" s="8">
        <v>937</v>
      </c>
      <c r="C937" s="32" t="s">
        <v>291</v>
      </c>
      <c r="D937" s="32" t="s">
        <v>19</v>
      </c>
      <c r="E937" s="32" t="s">
        <v>62</v>
      </c>
      <c r="F937" s="32" t="s">
        <v>68</v>
      </c>
      <c r="G937" s="32" t="s">
        <v>32</v>
      </c>
      <c r="H937" s="32" t="s">
        <v>370</v>
      </c>
      <c r="I937" s="33">
        <v>15.3</v>
      </c>
      <c r="J937" s="33">
        <v>14.5</v>
      </c>
      <c r="K937" s="33">
        <v>13.8</v>
      </c>
      <c r="L937" s="33">
        <v>13.3</v>
      </c>
      <c r="M937" s="33">
        <v>12.6</v>
      </c>
      <c r="N937" s="33">
        <v>12.2</v>
      </c>
      <c r="O937" s="33">
        <v>11.8</v>
      </c>
      <c r="P937" s="33">
        <v>10.6</v>
      </c>
      <c r="Q937" s="33">
        <v>12</v>
      </c>
      <c r="R937" s="33">
        <v>16.600000000000001</v>
      </c>
      <c r="S937" s="33">
        <v>17.899999999999999</v>
      </c>
      <c r="T937" s="33">
        <v>15.6</v>
      </c>
      <c r="U937" s="33">
        <v>14.3</v>
      </c>
      <c r="V937" s="33">
        <v>14.6</v>
      </c>
      <c r="W937" s="33">
        <v>14.4</v>
      </c>
      <c r="X937" s="33">
        <v>14.8</v>
      </c>
      <c r="Y937" s="33">
        <v>14.9</v>
      </c>
      <c r="Z937" s="33">
        <v>14.7</v>
      </c>
      <c r="AA937" s="33">
        <v>15.2</v>
      </c>
      <c r="AB937" s="33">
        <v>15.6</v>
      </c>
      <c r="AC937" s="33">
        <v>17.5</v>
      </c>
      <c r="AD937" s="33">
        <v>19.3</v>
      </c>
      <c r="AE937" s="34"/>
      <c r="AF937" s="34"/>
      <c r="AG937" s="34"/>
      <c r="AH937" s="34"/>
    </row>
    <row r="938" spans="1:34" ht="14.5" x14ac:dyDescent="0.35">
      <c r="A938" s="8" t="str">
        <f t="shared" si="17"/>
        <v>SozialquoteLitauen</v>
      </c>
      <c r="B938" s="8">
        <v>938</v>
      </c>
      <c r="C938" s="32" t="s">
        <v>291</v>
      </c>
      <c r="D938" s="32" t="s">
        <v>20</v>
      </c>
      <c r="E938" s="32" t="s">
        <v>62</v>
      </c>
      <c r="F938" s="32" t="s">
        <v>68</v>
      </c>
      <c r="G938" s="32" t="s">
        <v>32</v>
      </c>
      <c r="H938" s="32" t="s">
        <v>370</v>
      </c>
      <c r="I938" s="33">
        <v>15.7</v>
      </c>
      <c r="J938" s="33">
        <v>14.7</v>
      </c>
      <c r="K938" s="33">
        <v>14</v>
      </c>
      <c r="L938" s="33">
        <v>13.4</v>
      </c>
      <c r="M938" s="33">
        <v>13.4</v>
      </c>
      <c r="N938" s="33">
        <v>13.2</v>
      </c>
      <c r="O938" s="33">
        <v>13.3</v>
      </c>
      <c r="P938" s="33">
        <v>14.3</v>
      </c>
      <c r="Q938" s="33">
        <v>15.9</v>
      </c>
      <c r="R938" s="33">
        <v>21</v>
      </c>
      <c r="S938" s="33">
        <v>19.100000000000001</v>
      </c>
      <c r="T938" s="33">
        <v>17</v>
      </c>
      <c r="U938" s="33">
        <v>16.3</v>
      </c>
      <c r="V938" s="33">
        <v>15.4</v>
      </c>
      <c r="W938" s="33">
        <v>15.3</v>
      </c>
      <c r="X938" s="33">
        <v>15.7</v>
      </c>
      <c r="Y938" s="33">
        <v>15.4</v>
      </c>
      <c r="Z938" s="33">
        <v>15.1</v>
      </c>
      <c r="AA938" s="33">
        <v>15.8</v>
      </c>
      <c r="AB938" s="33">
        <v>16.5</v>
      </c>
      <c r="AC938" s="33">
        <v>19.5</v>
      </c>
      <c r="AD938" s="33">
        <v>18.5</v>
      </c>
      <c r="AE938" s="34"/>
      <c r="AF938" s="34"/>
      <c r="AG938" s="34"/>
      <c r="AH938" s="34"/>
    </row>
    <row r="939" spans="1:34" ht="14.5" x14ac:dyDescent="0.35">
      <c r="A939" s="8" t="str">
        <f t="shared" si="17"/>
        <v>SozialquoteLuxemburg</v>
      </c>
      <c r="B939" s="8">
        <v>939</v>
      </c>
      <c r="C939" s="32" t="s">
        <v>291</v>
      </c>
      <c r="D939" s="32" t="s">
        <v>10</v>
      </c>
      <c r="E939" s="32" t="s">
        <v>62</v>
      </c>
      <c r="F939" s="32" t="s">
        <v>68</v>
      </c>
      <c r="G939" s="32" t="s">
        <v>32</v>
      </c>
      <c r="H939" s="32" t="s">
        <v>370</v>
      </c>
      <c r="I939" s="33">
        <v>18.7</v>
      </c>
      <c r="J939" s="33">
        <v>19.7</v>
      </c>
      <c r="K939" s="33">
        <v>20.7</v>
      </c>
      <c r="L939" s="33">
        <v>21.8</v>
      </c>
      <c r="M939" s="33">
        <v>21.7</v>
      </c>
      <c r="N939" s="33">
        <v>21.7</v>
      </c>
      <c r="O939" s="33">
        <v>20.3</v>
      </c>
      <c r="P939" s="33">
        <v>18.899999999999999</v>
      </c>
      <c r="Q939" s="33">
        <v>19.5</v>
      </c>
      <c r="R939" s="33">
        <v>21.7</v>
      </c>
      <c r="S939" s="33">
        <v>21</v>
      </c>
      <c r="T939" s="33">
        <v>20.9</v>
      </c>
      <c r="U939" s="33">
        <v>21.2</v>
      </c>
      <c r="V939" s="33">
        <v>21.4</v>
      </c>
      <c r="W939" s="33">
        <v>21.1</v>
      </c>
      <c r="X939" s="33">
        <v>20.7</v>
      </c>
      <c r="Y939" s="33">
        <v>20.3</v>
      </c>
      <c r="Z939" s="33">
        <v>21</v>
      </c>
      <c r="AA939" s="33">
        <v>21.4</v>
      </c>
      <c r="AB939" s="33">
        <v>21.7</v>
      </c>
      <c r="AC939" s="33">
        <v>24.3</v>
      </c>
      <c r="AD939" s="33">
        <v>21.9</v>
      </c>
      <c r="AE939" s="34"/>
      <c r="AF939" s="34"/>
      <c r="AG939" s="34"/>
      <c r="AH939" s="34"/>
    </row>
    <row r="940" spans="1:34" ht="14.5" x14ac:dyDescent="0.35">
      <c r="A940" s="8" t="str">
        <f t="shared" si="17"/>
        <v>SozialquoteMalta</v>
      </c>
      <c r="B940" s="8">
        <v>940</v>
      </c>
      <c r="C940" s="32" t="s">
        <v>291</v>
      </c>
      <c r="D940" s="32" t="s">
        <v>16</v>
      </c>
      <c r="E940" s="32" t="s">
        <v>62</v>
      </c>
      <c r="F940" s="32" t="s">
        <v>68</v>
      </c>
      <c r="G940" s="32" t="s">
        <v>32</v>
      </c>
      <c r="H940" s="32" t="s">
        <v>370</v>
      </c>
      <c r="I940" s="33">
        <v>16.5</v>
      </c>
      <c r="J940" s="33">
        <v>17.2</v>
      </c>
      <c r="K940" s="33">
        <v>17.399999999999999</v>
      </c>
      <c r="L940" s="33">
        <v>17.2</v>
      </c>
      <c r="M940" s="33">
        <v>17.7</v>
      </c>
      <c r="N940" s="33">
        <v>17.7</v>
      </c>
      <c r="O940" s="33">
        <v>17.7</v>
      </c>
      <c r="P940" s="33">
        <v>17.7</v>
      </c>
      <c r="Q940" s="33">
        <v>18</v>
      </c>
      <c r="R940" s="33">
        <v>19.3</v>
      </c>
      <c r="S940" s="33">
        <v>18.899999999999999</v>
      </c>
      <c r="T940" s="33">
        <v>18.8</v>
      </c>
      <c r="U940" s="33">
        <v>18.7</v>
      </c>
      <c r="V940" s="33">
        <v>18.3</v>
      </c>
      <c r="W940" s="33">
        <v>17.8</v>
      </c>
      <c r="X940" s="33">
        <v>16.399999999999999</v>
      </c>
      <c r="Y940" s="33">
        <v>16.399999999999999</v>
      </c>
      <c r="Z940" s="33">
        <v>15.3</v>
      </c>
      <c r="AA940" s="33">
        <v>14.7</v>
      </c>
      <c r="AB940" s="33">
        <v>14.5</v>
      </c>
      <c r="AC940" s="33">
        <v>19.600000000000001</v>
      </c>
      <c r="AD940" s="33">
        <v>17.899999999999999</v>
      </c>
      <c r="AE940" s="34"/>
      <c r="AF940" s="34"/>
      <c r="AG940" s="34"/>
      <c r="AH940" s="34"/>
    </row>
    <row r="941" spans="1:34" ht="14.5" x14ac:dyDescent="0.35">
      <c r="A941" s="8" t="str">
        <f t="shared" si="17"/>
        <v>SozialquoteNiederlande</v>
      </c>
      <c r="B941" s="8">
        <v>941</v>
      </c>
      <c r="C941" s="32" t="s">
        <v>291</v>
      </c>
      <c r="D941" s="32" t="s">
        <v>1</v>
      </c>
      <c r="E941" s="32" t="s">
        <v>62</v>
      </c>
      <c r="F941" s="32" t="s">
        <v>68</v>
      </c>
      <c r="G941" s="32" t="s">
        <v>32</v>
      </c>
      <c r="H941" s="32" t="s">
        <v>370</v>
      </c>
      <c r="I941" s="33">
        <v>24.6</v>
      </c>
      <c r="J941" s="33">
        <v>24.9</v>
      </c>
      <c r="K941" s="33">
        <v>25.7</v>
      </c>
      <c r="L941" s="33">
        <v>26.5</v>
      </c>
      <c r="M941" s="33">
        <v>26.5</v>
      </c>
      <c r="N941" s="33">
        <v>26.3</v>
      </c>
      <c r="O941" s="33">
        <v>27</v>
      </c>
      <c r="P941" s="33">
        <v>26.7</v>
      </c>
      <c r="Q941" s="33">
        <v>26.8</v>
      </c>
      <c r="R941" s="33">
        <v>29.6</v>
      </c>
      <c r="S941" s="33">
        <v>30.3</v>
      </c>
      <c r="T941" s="33">
        <v>30.9</v>
      </c>
      <c r="U941" s="33">
        <v>31.4</v>
      </c>
      <c r="V941" s="33">
        <v>31.5</v>
      </c>
      <c r="W941" s="33">
        <v>31.3</v>
      </c>
      <c r="X941" s="33">
        <v>30.3</v>
      </c>
      <c r="Y941" s="33">
        <v>29.9</v>
      </c>
      <c r="Z941" s="33">
        <v>29.3</v>
      </c>
      <c r="AA941" s="33">
        <v>28.9</v>
      </c>
      <c r="AB941" s="33">
        <v>28.8</v>
      </c>
      <c r="AC941" s="33">
        <v>32.799999999999997</v>
      </c>
      <c r="AD941" s="33">
        <v>30.8</v>
      </c>
      <c r="AE941" s="34"/>
      <c r="AF941" s="34"/>
      <c r="AG941" s="34"/>
      <c r="AH941" s="34"/>
    </row>
    <row r="942" spans="1:34" ht="14.5" x14ac:dyDescent="0.35">
      <c r="A942" s="8" t="str">
        <f t="shared" si="17"/>
        <v>SozialquoteÖsterreich</v>
      </c>
      <c r="B942" s="8">
        <v>942</v>
      </c>
      <c r="C942" s="32" t="s">
        <v>291</v>
      </c>
      <c r="D942" s="32" t="s">
        <v>56</v>
      </c>
      <c r="E942" s="32" t="s">
        <v>62</v>
      </c>
      <c r="F942" s="32" t="s">
        <v>68</v>
      </c>
      <c r="G942" s="32" t="s">
        <v>32</v>
      </c>
      <c r="H942" s="32" t="s">
        <v>370</v>
      </c>
      <c r="I942" s="33">
        <v>27.9</v>
      </c>
      <c r="J942" s="33">
        <v>27.9</v>
      </c>
      <c r="K942" s="33">
        <v>28.2</v>
      </c>
      <c r="L942" s="33">
        <v>28.6</v>
      </c>
      <c r="M942" s="33">
        <v>28.3</v>
      </c>
      <c r="N942" s="33">
        <v>27.9</v>
      </c>
      <c r="O942" s="33">
        <v>27.5</v>
      </c>
      <c r="P942" s="33">
        <v>27</v>
      </c>
      <c r="Q942" s="33">
        <v>27.5</v>
      </c>
      <c r="R942" s="33">
        <v>29.5</v>
      </c>
      <c r="S942" s="33">
        <v>29.6</v>
      </c>
      <c r="T942" s="33">
        <v>28.8</v>
      </c>
      <c r="U942" s="33">
        <v>29.1</v>
      </c>
      <c r="V942" s="33">
        <v>29.6</v>
      </c>
      <c r="W942" s="33">
        <v>29.7</v>
      </c>
      <c r="X942" s="33">
        <v>29.8</v>
      </c>
      <c r="Y942" s="33">
        <v>29.8</v>
      </c>
      <c r="Z942" s="33">
        <v>29.3</v>
      </c>
      <c r="AA942" s="33">
        <v>29.1</v>
      </c>
      <c r="AB942" s="33">
        <v>29.3</v>
      </c>
      <c r="AC942" s="33">
        <v>34</v>
      </c>
      <c r="AD942" s="33">
        <v>33</v>
      </c>
      <c r="AE942" s="34"/>
      <c r="AF942" s="34"/>
      <c r="AG942" s="34"/>
      <c r="AH942" s="34"/>
    </row>
    <row r="943" spans="1:34" ht="14.5" x14ac:dyDescent="0.35">
      <c r="A943" s="8" t="str">
        <f t="shared" si="17"/>
        <v>SozialquotePolen</v>
      </c>
      <c r="B943" s="8">
        <v>943</v>
      </c>
      <c r="C943" s="32" t="s">
        <v>291</v>
      </c>
      <c r="D943" s="32" t="s">
        <v>21</v>
      </c>
      <c r="E943" s="32" t="s">
        <v>62</v>
      </c>
      <c r="F943" s="32" t="s">
        <v>68</v>
      </c>
      <c r="G943" s="32" t="s">
        <v>32</v>
      </c>
      <c r="H943" s="32" t="s">
        <v>370</v>
      </c>
      <c r="I943" s="33">
        <v>19.600000000000001</v>
      </c>
      <c r="J943" s="33">
        <v>20.9</v>
      </c>
      <c r="K943" s="33">
        <v>21</v>
      </c>
      <c r="L943" s="33">
        <v>20.9</v>
      </c>
      <c r="M943" s="33">
        <v>20.3</v>
      </c>
      <c r="N943" s="33">
        <v>20</v>
      </c>
      <c r="O943" s="33">
        <v>19.7</v>
      </c>
      <c r="P943" s="33">
        <v>18.399999999999999</v>
      </c>
      <c r="Q943" s="33">
        <v>19.399999999999999</v>
      </c>
      <c r="R943" s="33">
        <v>20.3</v>
      </c>
      <c r="S943" s="33">
        <v>19.899999999999999</v>
      </c>
      <c r="T943" s="33">
        <v>18.899999999999999</v>
      </c>
      <c r="U943" s="33">
        <v>19.100000000000001</v>
      </c>
      <c r="V943" s="33">
        <v>19.899999999999999</v>
      </c>
      <c r="W943" s="33">
        <v>19.5</v>
      </c>
      <c r="X943" s="33">
        <v>19.399999999999999</v>
      </c>
      <c r="Y943" s="33">
        <v>21.1</v>
      </c>
      <c r="Z943" s="33">
        <v>20.3</v>
      </c>
      <c r="AA943" s="33">
        <v>19.7</v>
      </c>
      <c r="AB943" s="33">
        <v>21.2</v>
      </c>
      <c r="AC943" s="33">
        <v>23.7</v>
      </c>
      <c r="AD943" s="33">
        <v>22.9</v>
      </c>
      <c r="AE943" s="34"/>
      <c r="AF943" s="34"/>
      <c r="AG943" s="34"/>
      <c r="AH943" s="34"/>
    </row>
    <row r="944" spans="1:34" ht="14.5" x14ac:dyDescent="0.35">
      <c r="A944" s="8" t="str">
        <f t="shared" si="17"/>
        <v>SozialquotePortugal</v>
      </c>
      <c r="B944" s="8">
        <v>944</v>
      </c>
      <c r="C944" s="32" t="s">
        <v>291</v>
      </c>
      <c r="D944" s="32" t="s">
        <v>7</v>
      </c>
      <c r="E944" s="32" t="s">
        <v>62</v>
      </c>
      <c r="F944" s="32" t="s">
        <v>68</v>
      </c>
      <c r="G944" s="32" t="s">
        <v>32</v>
      </c>
      <c r="H944" s="32" t="s">
        <v>370</v>
      </c>
      <c r="I944" s="33">
        <v>20.7</v>
      </c>
      <c r="J944" s="33">
        <v>21.7</v>
      </c>
      <c r="K944" s="33">
        <v>22.5</v>
      </c>
      <c r="L944" s="33">
        <v>22.8</v>
      </c>
      <c r="M944" s="33">
        <v>23.4</v>
      </c>
      <c r="N944" s="33">
        <v>23.8</v>
      </c>
      <c r="O944" s="33">
        <v>23.7</v>
      </c>
      <c r="P944" s="33">
        <v>23</v>
      </c>
      <c r="Q944" s="33">
        <v>23.4</v>
      </c>
      <c r="R944" s="33">
        <v>25.8</v>
      </c>
      <c r="S944" s="33">
        <v>25.8</v>
      </c>
      <c r="T944" s="33">
        <v>25.8</v>
      </c>
      <c r="U944" s="33">
        <v>26.4</v>
      </c>
      <c r="V944" s="33">
        <v>27.6</v>
      </c>
      <c r="W944" s="33">
        <v>26.9</v>
      </c>
      <c r="X944" s="33">
        <v>25.7</v>
      </c>
      <c r="Y944" s="33">
        <v>25.1</v>
      </c>
      <c r="Z944" s="33">
        <v>24.6</v>
      </c>
      <c r="AA944" s="33">
        <v>24</v>
      </c>
      <c r="AB944" s="33">
        <v>24</v>
      </c>
      <c r="AC944" s="33">
        <v>27.5</v>
      </c>
      <c r="AD944" s="33">
        <v>26.8</v>
      </c>
      <c r="AE944" s="34"/>
      <c r="AF944" s="34"/>
      <c r="AG944" s="34"/>
      <c r="AH944" s="34"/>
    </row>
    <row r="945" spans="1:34" ht="14.5" x14ac:dyDescent="0.35">
      <c r="A945" s="8" t="str">
        <f t="shared" si="17"/>
        <v>SozialquoteRumänien</v>
      </c>
      <c r="B945" s="8">
        <v>945</v>
      </c>
      <c r="C945" s="32" t="s">
        <v>291</v>
      </c>
      <c r="D945" s="32" t="s">
        <v>100</v>
      </c>
      <c r="E945" s="32" t="s">
        <v>62</v>
      </c>
      <c r="F945" s="32" t="s">
        <v>68</v>
      </c>
      <c r="G945" s="32" t="s">
        <v>32</v>
      </c>
      <c r="H945" s="32" t="s">
        <v>370</v>
      </c>
      <c r="I945" s="33">
        <v>13.1</v>
      </c>
      <c r="J945" s="33">
        <v>12.8</v>
      </c>
      <c r="K945" s="33">
        <v>13.5</v>
      </c>
      <c r="L945" s="33">
        <v>13.4</v>
      </c>
      <c r="M945" s="33">
        <v>13</v>
      </c>
      <c r="N945" s="33">
        <v>13.5</v>
      </c>
      <c r="O945" s="33">
        <v>12.9</v>
      </c>
      <c r="P945" s="33">
        <v>13.3</v>
      </c>
      <c r="Q945" s="33">
        <v>13.7</v>
      </c>
      <c r="R945" s="33">
        <v>16.2</v>
      </c>
      <c r="S945" s="33">
        <v>17.100000000000001</v>
      </c>
      <c r="T945" s="33">
        <v>15.8</v>
      </c>
      <c r="U945" s="33">
        <v>14.7</v>
      </c>
      <c r="V945" s="33">
        <v>15</v>
      </c>
      <c r="W945" s="33">
        <v>14.7</v>
      </c>
      <c r="X945" s="33">
        <v>14.6</v>
      </c>
      <c r="Y945" s="33">
        <v>14.9</v>
      </c>
      <c r="Z945" s="33">
        <v>14.9</v>
      </c>
      <c r="AA945" s="33">
        <v>14.9</v>
      </c>
      <c r="AB945" s="33">
        <v>15.2</v>
      </c>
      <c r="AC945" s="33">
        <v>17.7</v>
      </c>
      <c r="AD945" s="33">
        <v>16.600000000000001</v>
      </c>
      <c r="AE945" s="34"/>
      <c r="AF945" s="34"/>
      <c r="AG945" s="34"/>
      <c r="AH945" s="34"/>
    </row>
    <row r="946" spans="1:34" ht="14.5" x14ac:dyDescent="0.35">
      <c r="A946" s="8" t="str">
        <f t="shared" si="17"/>
        <v>SozialquoteSchweden</v>
      </c>
      <c r="B946" s="8">
        <v>946</v>
      </c>
      <c r="C946" s="32" t="s">
        <v>291</v>
      </c>
      <c r="D946" s="32" t="s">
        <v>13</v>
      </c>
      <c r="E946" s="32" t="s">
        <v>62</v>
      </c>
      <c r="F946" s="32" t="s">
        <v>68</v>
      </c>
      <c r="G946" s="32" t="s">
        <v>32</v>
      </c>
      <c r="H946" s="32" t="s">
        <v>370</v>
      </c>
      <c r="I946" s="33">
        <v>28</v>
      </c>
      <c r="J946" s="33">
        <v>28.4</v>
      </c>
      <c r="K946" s="33">
        <v>29.3</v>
      </c>
      <c r="L946" s="33">
        <v>30.1</v>
      </c>
      <c r="M946" s="33">
        <v>29.5</v>
      </c>
      <c r="N946" s="33">
        <v>29.2</v>
      </c>
      <c r="O946" s="33">
        <v>28.4</v>
      </c>
      <c r="P946" s="33">
        <v>27.2</v>
      </c>
      <c r="Q946" s="33">
        <v>27.7</v>
      </c>
      <c r="R946" s="33">
        <v>29.8</v>
      </c>
      <c r="S946" s="33">
        <v>28.3</v>
      </c>
      <c r="T946" s="33">
        <v>27.9</v>
      </c>
      <c r="U946" s="33">
        <v>29</v>
      </c>
      <c r="V946" s="33">
        <v>29.8</v>
      </c>
      <c r="W946" s="33">
        <v>29.3</v>
      </c>
      <c r="X946" s="33">
        <v>28.9</v>
      </c>
      <c r="Y946" s="33">
        <v>29.4</v>
      </c>
      <c r="Z946" s="33">
        <v>28.7</v>
      </c>
      <c r="AA946" s="33">
        <v>28.3</v>
      </c>
      <c r="AB946" s="33">
        <v>27.8</v>
      </c>
      <c r="AC946" s="33">
        <v>29.4</v>
      </c>
      <c r="AD946" s="33">
        <v>27.8</v>
      </c>
      <c r="AE946" s="34"/>
      <c r="AF946" s="34"/>
      <c r="AG946" s="34"/>
      <c r="AH946" s="34"/>
    </row>
    <row r="947" spans="1:34" ht="14.5" x14ac:dyDescent="0.35">
      <c r="A947" s="8" t="str">
        <f t="shared" si="17"/>
        <v>SozialquoteSlowakei</v>
      </c>
      <c r="B947" s="8">
        <v>947</v>
      </c>
      <c r="C947" s="32" t="s">
        <v>291</v>
      </c>
      <c r="D947" s="32" t="s">
        <v>23</v>
      </c>
      <c r="E947" s="32" t="s">
        <v>62</v>
      </c>
      <c r="F947" s="32" t="s">
        <v>68</v>
      </c>
      <c r="G947" s="32" t="s">
        <v>32</v>
      </c>
      <c r="H947" s="32" t="s">
        <v>370</v>
      </c>
      <c r="I947" s="33">
        <v>19.100000000000001</v>
      </c>
      <c r="J947" s="33">
        <v>18.7</v>
      </c>
      <c r="K947" s="33">
        <v>18.8</v>
      </c>
      <c r="L947" s="33">
        <v>18</v>
      </c>
      <c r="M947" s="33">
        <v>16.8</v>
      </c>
      <c r="N947" s="33">
        <v>16.100000000000001</v>
      </c>
      <c r="O947" s="33">
        <v>16</v>
      </c>
      <c r="P947" s="33">
        <v>15.7</v>
      </c>
      <c r="Q947" s="33">
        <v>15.7</v>
      </c>
      <c r="R947" s="33">
        <v>18.399999999999999</v>
      </c>
      <c r="S947" s="33">
        <v>17.899999999999999</v>
      </c>
      <c r="T947" s="33">
        <v>17.5</v>
      </c>
      <c r="U947" s="33">
        <v>17.8</v>
      </c>
      <c r="V947" s="33">
        <v>18.2</v>
      </c>
      <c r="W947" s="33">
        <v>18.399999999999999</v>
      </c>
      <c r="X947" s="33">
        <v>17.899999999999999</v>
      </c>
      <c r="Y947" s="33">
        <v>18.3</v>
      </c>
      <c r="Z947" s="33">
        <v>18.2</v>
      </c>
      <c r="AA947" s="33">
        <v>17.899999999999999</v>
      </c>
      <c r="AB947" s="33">
        <v>17.8</v>
      </c>
      <c r="AC947" s="33">
        <v>19.600000000000001</v>
      </c>
      <c r="AD947" s="33">
        <v>19.399999999999999</v>
      </c>
      <c r="AE947" s="34"/>
      <c r="AF947" s="34"/>
      <c r="AG947" s="34"/>
      <c r="AH947" s="34"/>
    </row>
    <row r="948" spans="1:34" ht="14.5" x14ac:dyDescent="0.35">
      <c r="A948" s="8" t="str">
        <f t="shared" si="17"/>
        <v>SozialquoteSlowenien</v>
      </c>
      <c r="B948" s="8">
        <v>948</v>
      </c>
      <c r="C948" s="32" t="s">
        <v>291</v>
      </c>
      <c r="D948" s="32" t="s">
        <v>26</v>
      </c>
      <c r="E948" s="32" t="s">
        <v>62</v>
      </c>
      <c r="F948" s="32" t="s">
        <v>68</v>
      </c>
      <c r="G948" s="32" t="s">
        <v>32</v>
      </c>
      <c r="H948" s="32" t="s">
        <v>370</v>
      </c>
      <c r="I948" s="33">
        <v>23.8</v>
      </c>
      <c r="J948" s="33">
        <v>23.9</v>
      </c>
      <c r="K948" s="33">
        <v>24</v>
      </c>
      <c r="L948" s="33">
        <v>23.3</v>
      </c>
      <c r="M948" s="33">
        <v>22.9</v>
      </c>
      <c r="N948" s="33">
        <v>22.7</v>
      </c>
      <c r="O948" s="33">
        <v>22.4</v>
      </c>
      <c r="P948" s="33">
        <v>21</v>
      </c>
      <c r="Q948" s="33">
        <v>21</v>
      </c>
      <c r="R948" s="33">
        <v>23.7</v>
      </c>
      <c r="S948" s="33">
        <v>24.4</v>
      </c>
      <c r="T948" s="33">
        <v>24.4</v>
      </c>
      <c r="U948" s="33">
        <v>24.7</v>
      </c>
      <c r="V948" s="33">
        <v>24.6</v>
      </c>
      <c r="W948" s="33">
        <v>23.9</v>
      </c>
      <c r="X948" s="33">
        <v>23.8</v>
      </c>
      <c r="Y948" s="33">
        <v>23.2</v>
      </c>
      <c r="Z948" s="33">
        <v>22.6</v>
      </c>
      <c r="AA948" s="33">
        <v>22.2</v>
      </c>
      <c r="AB948" s="33">
        <v>22.2</v>
      </c>
      <c r="AC948" s="33">
        <v>26.2</v>
      </c>
      <c r="AD948" s="33">
        <v>25.1</v>
      </c>
      <c r="AE948" s="34"/>
      <c r="AF948" s="34"/>
      <c r="AG948" s="34"/>
      <c r="AH948" s="34"/>
    </row>
    <row r="949" spans="1:34" ht="14.5" x14ac:dyDescent="0.35">
      <c r="A949" s="8" t="str">
        <f t="shared" si="17"/>
        <v>SozialquoteSpanien</v>
      </c>
      <c r="B949" s="8">
        <v>949</v>
      </c>
      <c r="C949" s="32" t="s">
        <v>291</v>
      </c>
      <c r="D949" s="32" t="s">
        <v>8</v>
      </c>
      <c r="E949" s="32" t="s">
        <v>62</v>
      </c>
      <c r="F949" s="32" t="s">
        <v>68</v>
      </c>
      <c r="G949" s="32" t="s">
        <v>32</v>
      </c>
      <c r="H949" s="32" t="s">
        <v>370</v>
      </c>
      <c r="I949" s="33">
        <v>19.5</v>
      </c>
      <c r="J949" s="33">
        <v>19.100000000000001</v>
      </c>
      <c r="K949" s="33">
        <v>19.5</v>
      </c>
      <c r="L949" s="33">
        <v>19.8</v>
      </c>
      <c r="M949" s="33">
        <v>19.899999999999999</v>
      </c>
      <c r="N949" s="33">
        <v>20.2</v>
      </c>
      <c r="O949" s="33">
        <v>20.100000000000001</v>
      </c>
      <c r="P949" s="33">
        <v>20.399999999999999</v>
      </c>
      <c r="Q949" s="33">
        <v>21.6</v>
      </c>
      <c r="R949" s="33">
        <v>24.7</v>
      </c>
      <c r="S949" s="33">
        <v>24.8</v>
      </c>
      <c r="T949" s="33">
        <v>25.5</v>
      </c>
      <c r="U949" s="33">
        <v>25.7</v>
      </c>
      <c r="V949" s="33">
        <v>25.9</v>
      </c>
      <c r="W949" s="33">
        <v>25.5</v>
      </c>
      <c r="X949" s="33">
        <v>24.7</v>
      </c>
      <c r="Y949" s="33">
        <v>23.8</v>
      </c>
      <c r="Z949" s="33">
        <v>23.4</v>
      </c>
      <c r="AA949" s="33">
        <v>23.6</v>
      </c>
      <c r="AB949" s="33">
        <v>24.1</v>
      </c>
      <c r="AC949" s="33">
        <v>30.1</v>
      </c>
      <c r="AD949" s="33">
        <v>28.1</v>
      </c>
      <c r="AE949" s="34"/>
      <c r="AF949" s="34"/>
      <c r="AG949" s="34"/>
      <c r="AH949" s="34"/>
    </row>
    <row r="950" spans="1:34" ht="14.5" x14ac:dyDescent="0.35">
      <c r="A950" s="8" t="str">
        <f t="shared" si="17"/>
        <v>SozialquoteTschechische Republik</v>
      </c>
      <c r="B950" s="8">
        <v>950</v>
      </c>
      <c r="C950" s="32" t="s">
        <v>291</v>
      </c>
      <c r="D950" s="32" t="s">
        <v>22</v>
      </c>
      <c r="E950" s="32" t="s">
        <v>62</v>
      </c>
      <c r="F950" s="32" t="s">
        <v>68</v>
      </c>
      <c r="G950" s="32" t="s">
        <v>32</v>
      </c>
      <c r="H950" s="32" t="s">
        <v>370</v>
      </c>
      <c r="I950" s="33">
        <v>17.899999999999999</v>
      </c>
      <c r="J950" s="33">
        <v>17.7</v>
      </c>
      <c r="K950" s="33">
        <v>18.5</v>
      </c>
      <c r="L950" s="33">
        <v>18.5</v>
      </c>
      <c r="M950" s="33">
        <v>17.7</v>
      </c>
      <c r="N950" s="33">
        <v>17.8</v>
      </c>
      <c r="O950" s="33">
        <v>17.5</v>
      </c>
      <c r="P950" s="33">
        <v>17.5</v>
      </c>
      <c r="Q950" s="33">
        <v>17.8</v>
      </c>
      <c r="R950" s="33">
        <v>19.899999999999999</v>
      </c>
      <c r="S950" s="33">
        <v>19.8</v>
      </c>
      <c r="T950" s="33">
        <v>19.899999999999999</v>
      </c>
      <c r="U950" s="33">
        <v>20.3</v>
      </c>
      <c r="V950" s="33">
        <v>19.899999999999999</v>
      </c>
      <c r="W950" s="33">
        <v>19.5</v>
      </c>
      <c r="X950" s="33">
        <v>18.8</v>
      </c>
      <c r="Y950" s="33">
        <v>18.7</v>
      </c>
      <c r="Z950" s="33">
        <v>18.3</v>
      </c>
      <c r="AA950" s="33">
        <v>18.5</v>
      </c>
      <c r="AB950" s="33">
        <v>18.8</v>
      </c>
      <c r="AC950" s="33">
        <v>22</v>
      </c>
      <c r="AD950" s="33">
        <v>21.9</v>
      </c>
      <c r="AE950" s="34"/>
      <c r="AF950" s="34"/>
      <c r="AG950" s="34"/>
      <c r="AH950" s="34"/>
    </row>
    <row r="951" spans="1:34" ht="14.5" x14ac:dyDescent="0.35">
      <c r="A951" s="8" t="str">
        <f t="shared" si="17"/>
        <v>SozialquoteUngarn</v>
      </c>
      <c r="B951" s="8">
        <v>951</v>
      </c>
      <c r="C951" s="32" t="s">
        <v>291</v>
      </c>
      <c r="D951" s="32" t="s">
        <v>24</v>
      </c>
      <c r="E951" s="32" t="s">
        <v>62</v>
      </c>
      <c r="F951" s="32" t="s">
        <v>68</v>
      </c>
      <c r="G951" s="32" t="s">
        <v>32</v>
      </c>
      <c r="H951" s="32" t="s">
        <v>370</v>
      </c>
      <c r="I951" s="33">
        <v>19.600000000000001</v>
      </c>
      <c r="J951" s="33">
        <v>19.100000000000001</v>
      </c>
      <c r="K951" s="33">
        <v>20.100000000000001</v>
      </c>
      <c r="L951" s="33">
        <v>20.9</v>
      </c>
      <c r="M951" s="33">
        <v>20.3</v>
      </c>
      <c r="N951" s="33">
        <v>21.3</v>
      </c>
      <c r="O951" s="33">
        <v>21.9</v>
      </c>
      <c r="P951" s="33">
        <v>22</v>
      </c>
      <c r="Q951" s="33">
        <v>22.3</v>
      </c>
      <c r="R951" s="33">
        <v>22.6</v>
      </c>
      <c r="S951" s="33">
        <v>22.3</v>
      </c>
      <c r="T951" s="33">
        <v>21.4</v>
      </c>
      <c r="U951" s="33">
        <v>21.1</v>
      </c>
      <c r="V951" s="33">
        <v>20.7</v>
      </c>
      <c r="W951" s="33">
        <v>19.7</v>
      </c>
      <c r="X951" s="33">
        <v>19</v>
      </c>
      <c r="Y951" s="33">
        <v>18.8</v>
      </c>
      <c r="Z951" s="33">
        <v>18.2</v>
      </c>
      <c r="AA951" s="33">
        <v>17.600000000000001</v>
      </c>
      <c r="AB951" s="33">
        <v>16.600000000000001</v>
      </c>
      <c r="AC951" s="33">
        <v>18.3</v>
      </c>
      <c r="AD951" s="33">
        <v>17.8</v>
      </c>
      <c r="AE951" s="34"/>
      <c r="AF951" s="34"/>
      <c r="AG951" s="34"/>
      <c r="AH951" s="34"/>
    </row>
    <row r="952" spans="1:34" ht="14.5" x14ac:dyDescent="0.35">
      <c r="A952" s="8" t="str">
        <f t="shared" si="17"/>
        <v>SozialquoteVereinigtes Königreich Großbritannien und Nordirland</v>
      </c>
      <c r="B952" s="8">
        <v>952</v>
      </c>
      <c r="C952" s="32" t="s">
        <v>291</v>
      </c>
      <c r="D952" s="32" t="s">
        <v>57</v>
      </c>
      <c r="E952" s="32" t="s">
        <v>62</v>
      </c>
      <c r="F952" s="32" t="s">
        <v>68</v>
      </c>
      <c r="G952" s="32" t="s">
        <v>32</v>
      </c>
      <c r="H952" s="32" t="s">
        <v>370</v>
      </c>
      <c r="I952" s="33">
        <v>23.3</v>
      </c>
      <c r="J952" s="33">
        <v>23.8</v>
      </c>
      <c r="K952" s="33">
        <v>23</v>
      </c>
      <c r="L952" s="33">
        <v>25.1</v>
      </c>
      <c r="M952" s="33">
        <v>25.4</v>
      </c>
      <c r="N952" s="33">
        <v>26.1</v>
      </c>
      <c r="O952" s="33">
        <v>26.1</v>
      </c>
      <c r="P952" s="33">
        <v>24.7</v>
      </c>
      <c r="Q952" s="33">
        <v>25.5</v>
      </c>
      <c r="R952" s="33">
        <v>28.2</v>
      </c>
      <c r="S952" s="33">
        <v>28.5</v>
      </c>
      <c r="T952" s="33">
        <v>28.6</v>
      </c>
      <c r="U952" s="33">
        <v>28.6</v>
      </c>
      <c r="V952" s="33">
        <v>28</v>
      </c>
      <c r="W952" s="33">
        <v>27.2</v>
      </c>
      <c r="X952" s="33">
        <v>27.3</v>
      </c>
      <c r="Y952" s="33">
        <v>25.9</v>
      </c>
      <c r="Z952" s="33">
        <v>26.3</v>
      </c>
      <c r="AA952" s="33">
        <v>25.7</v>
      </c>
      <c r="AB952" s="34"/>
      <c r="AC952" s="34"/>
      <c r="AD952" s="34"/>
      <c r="AE952" s="34"/>
      <c r="AF952" s="34"/>
      <c r="AG952" s="34"/>
      <c r="AH952" s="34"/>
    </row>
    <row r="953" spans="1:34" ht="14.5" x14ac:dyDescent="0.35">
      <c r="A953" s="8" t="str">
        <f t="shared" si="17"/>
        <v>SozialquoteZypern</v>
      </c>
      <c r="B953" s="8">
        <v>953</v>
      </c>
      <c r="C953" s="32" t="s">
        <v>291</v>
      </c>
      <c r="D953" s="32" t="s">
        <v>30</v>
      </c>
      <c r="E953" s="32" t="s">
        <v>62</v>
      </c>
      <c r="F953" s="32" t="s">
        <v>68</v>
      </c>
      <c r="G953" s="32" t="s">
        <v>32</v>
      </c>
      <c r="H953" s="32" t="s">
        <v>370</v>
      </c>
      <c r="I953" s="33">
        <v>13.7</v>
      </c>
      <c r="J953" s="33">
        <v>13.8</v>
      </c>
      <c r="K953" s="33">
        <v>14.9</v>
      </c>
      <c r="L953" s="33">
        <v>16.7</v>
      </c>
      <c r="M953" s="33">
        <v>16.399999999999999</v>
      </c>
      <c r="N953" s="33">
        <v>16.600000000000001</v>
      </c>
      <c r="O953" s="33">
        <v>16.7</v>
      </c>
      <c r="P953" s="33">
        <v>16.399999999999999</v>
      </c>
      <c r="Q953" s="33">
        <v>17.5</v>
      </c>
      <c r="R953" s="33">
        <v>19.100000000000001</v>
      </c>
      <c r="S953" s="33">
        <v>18.600000000000001</v>
      </c>
      <c r="T953" s="33">
        <v>20</v>
      </c>
      <c r="U953" s="33">
        <v>20.8</v>
      </c>
      <c r="V953" s="33">
        <v>22.9</v>
      </c>
      <c r="W953" s="33">
        <v>20.100000000000001</v>
      </c>
      <c r="X953" s="33">
        <v>19.899999999999999</v>
      </c>
      <c r="Y953" s="33">
        <v>19.3</v>
      </c>
      <c r="Z953" s="33">
        <v>18.3</v>
      </c>
      <c r="AA953" s="33">
        <v>17.600000000000001</v>
      </c>
      <c r="AB953" s="33">
        <v>18.5</v>
      </c>
      <c r="AC953" s="33">
        <v>24.6</v>
      </c>
      <c r="AD953" s="33">
        <v>22.3</v>
      </c>
      <c r="AE953" s="34"/>
      <c r="AF953" s="34"/>
      <c r="AG953" s="34"/>
      <c r="AH953" s="34"/>
    </row>
    <row r="954" spans="1:34" ht="14.5" x14ac:dyDescent="0.35">
      <c r="A954" s="8" t="str">
        <f t="shared" si="17"/>
        <v>StaatsausgabenquoteBelgien</v>
      </c>
      <c r="B954" s="8">
        <v>954</v>
      </c>
      <c r="C954" s="32" t="s">
        <v>304</v>
      </c>
      <c r="D954" s="32" t="s">
        <v>9</v>
      </c>
      <c r="E954" s="32" t="s">
        <v>62</v>
      </c>
      <c r="F954" s="32" t="s">
        <v>344</v>
      </c>
      <c r="G954" s="32" t="s">
        <v>32</v>
      </c>
      <c r="H954" s="32" t="s">
        <v>375</v>
      </c>
      <c r="I954" s="33">
        <v>49.398306599999998</v>
      </c>
      <c r="J954" s="33">
        <v>49.379366900000001</v>
      </c>
      <c r="K954" s="33">
        <v>49.903551899999997</v>
      </c>
      <c r="L954" s="33">
        <v>51.047367700000002</v>
      </c>
      <c r="M954" s="33">
        <v>49.318896299999999</v>
      </c>
      <c r="N954" s="33">
        <v>51.861967700000001</v>
      </c>
      <c r="O954" s="33">
        <v>48.789379699999998</v>
      </c>
      <c r="P954" s="33">
        <v>48.562928300000003</v>
      </c>
      <c r="Q954" s="33">
        <v>50.775324400000002</v>
      </c>
      <c r="R954" s="33">
        <v>54.680742600000002</v>
      </c>
      <c r="S954" s="33">
        <v>53.878269000000003</v>
      </c>
      <c r="T954" s="33">
        <v>55.304443599999999</v>
      </c>
      <c r="U954" s="33">
        <v>56.477573499999998</v>
      </c>
      <c r="V954" s="33">
        <v>56.116269600000003</v>
      </c>
      <c r="W954" s="33">
        <v>55.599892099999998</v>
      </c>
      <c r="X954" s="33">
        <v>53.719689899999999</v>
      </c>
      <c r="Y954" s="33">
        <v>53.117649</v>
      </c>
      <c r="Z954" s="33">
        <v>52.030254599999999</v>
      </c>
      <c r="AA954" s="33">
        <v>52.265097699999998</v>
      </c>
      <c r="AB954" s="33">
        <v>51.909328299999999</v>
      </c>
      <c r="AC954" s="33">
        <v>58.753217900000003</v>
      </c>
      <c r="AD954" s="33">
        <v>54.845080899999999</v>
      </c>
      <c r="AE954" s="33">
        <v>53.156002100000002</v>
      </c>
      <c r="AF954" s="33">
        <v>54.939056600000001</v>
      </c>
      <c r="AG954" s="33">
        <v>55.321348499999999</v>
      </c>
      <c r="AH954" s="33">
        <v>54.834420700000003</v>
      </c>
    </row>
    <row r="955" spans="1:34" ht="14.5" x14ac:dyDescent="0.35">
      <c r="A955" s="8" t="str">
        <f t="shared" si="17"/>
        <v>StaatsausgabenquoteBulgarien</v>
      </c>
      <c r="B955" s="8">
        <v>955</v>
      </c>
      <c r="C955" s="32" t="s">
        <v>304</v>
      </c>
      <c r="D955" s="32" t="s">
        <v>25</v>
      </c>
      <c r="E955" s="32" t="s">
        <v>62</v>
      </c>
      <c r="F955" s="32" t="s">
        <v>344</v>
      </c>
      <c r="G955" s="32" t="s">
        <v>32</v>
      </c>
      <c r="H955" s="32" t="s">
        <v>375</v>
      </c>
      <c r="I955" s="33">
        <v>42.981872299999999</v>
      </c>
      <c r="J955" s="33">
        <v>40.630606200000003</v>
      </c>
      <c r="K955" s="33">
        <v>39.107996800000002</v>
      </c>
      <c r="L955" s="33">
        <v>38.571004700000003</v>
      </c>
      <c r="M955" s="33">
        <v>37.821427999999997</v>
      </c>
      <c r="N955" s="33">
        <v>36.746733800000001</v>
      </c>
      <c r="O955" s="33">
        <v>33.660893700000003</v>
      </c>
      <c r="P955" s="33">
        <v>37.694861400000001</v>
      </c>
      <c r="Q955" s="33">
        <v>37.055282300000002</v>
      </c>
      <c r="R955" s="33">
        <v>39.2737123</v>
      </c>
      <c r="S955" s="33">
        <v>36.1207596</v>
      </c>
      <c r="T955" s="33">
        <v>33.698557999999998</v>
      </c>
      <c r="U955" s="33">
        <v>34.258567900000003</v>
      </c>
      <c r="V955" s="33">
        <v>37.757736999999999</v>
      </c>
      <c r="W955" s="33">
        <v>43.173187499999997</v>
      </c>
      <c r="X955" s="33">
        <v>40.384412900000001</v>
      </c>
      <c r="Y955" s="33">
        <v>34.772422400000004</v>
      </c>
      <c r="Z955" s="33">
        <v>34.790530500000003</v>
      </c>
      <c r="AA955" s="33">
        <v>36.958145500000001</v>
      </c>
      <c r="AB955" s="33">
        <v>36.3130788</v>
      </c>
      <c r="AC955" s="33">
        <v>41.509962100000003</v>
      </c>
      <c r="AD955" s="33">
        <v>41.676919699999999</v>
      </c>
      <c r="AE955" s="33">
        <v>41.354891500000001</v>
      </c>
      <c r="AF955" s="33">
        <v>40.578125800000002</v>
      </c>
      <c r="AG955" s="33">
        <v>40.387226699999999</v>
      </c>
      <c r="AH955" s="33">
        <v>41.562730199999997</v>
      </c>
    </row>
    <row r="956" spans="1:34" ht="14.5" x14ac:dyDescent="0.35">
      <c r="A956" s="8" t="str">
        <f t="shared" si="17"/>
        <v>StaatsausgabenquoteDänemark</v>
      </c>
      <c r="B956" s="8">
        <v>956</v>
      </c>
      <c r="C956" s="32" t="s">
        <v>304</v>
      </c>
      <c r="D956" s="32" t="s">
        <v>5</v>
      </c>
      <c r="E956" s="32" t="s">
        <v>62</v>
      </c>
      <c r="F956" s="32" t="s">
        <v>344</v>
      </c>
      <c r="G956" s="32" t="s">
        <v>32</v>
      </c>
      <c r="H956" s="32" t="s">
        <v>375</v>
      </c>
      <c r="I956" s="33">
        <v>52.686784299999999</v>
      </c>
      <c r="J956" s="33">
        <v>52.837414899999999</v>
      </c>
      <c r="K956" s="33">
        <v>53.2143102</v>
      </c>
      <c r="L956" s="33">
        <v>53.639348200000001</v>
      </c>
      <c r="M956" s="33">
        <v>52.997382199999997</v>
      </c>
      <c r="N956" s="33">
        <v>51.241495100000002</v>
      </c>
      <c r="O956" s="33">
        <v>49.8297466</v>
      </c>
      <c r="P956" s="33">
        <v>49.591415599999998</v>
      </c>
      <c r="Q956" s="33">
        <v>50.410778200000003</v>
      </c>
      <c r="R956" s="33">
        <v>56.536320000000003</v>
      </c>
      <c r="S956" s="33">
        <v>56.673228299999998</v>
      </c>
      <c r="T956" s="33">
        <v>56.429323599999996</v>
      </c>
      <c r="U956" s="33">
        <v>57.954917999999999</v>
      </c>
      <c r="V956" s="33">
        <v>55.820377399999998</v>
      </c>
      <c r="W956" s="33">
        <v>55.217713099999997</v>
      </c>
      <c r="X956" s="33">
        <v>54.527640599999998</v>
      </c>
      <c r="Y956" s="33">
        <v>52.478635799999999</v>
      </c>
      <c r="Z956" s="33">
        <v>50.549531199999997</v>
      </c>
      <c r="AA956" s="33">
        <v>50.548297400000003</v>
      </c>
      <c r="AB956" s="33">
        <v>49.667777999999998</v>
      </c>
      <c r="AC956" s="33">
        <v>53.476693599999997</v>
      </c>
      <c r="AD956" s="33">
        <v>49.8047915</v>
      </c>
      <c r="AE956" s="33">
        <v>44.975816199999997</v>
      </c>
      <c r="AF956" s="33">
        <v>47.070971900000004</v>
      </c>
      <c r="AG956" s="33">
        <v>47.500346899999997</v>
      </c>
      <c r="AH956" s="33">
        <v>47.611773399999997</v>
      </c>
    </row>
    <row r="957" spans="1:34" ht="14.5" x14ac:dyDescent="0.35">
      <c r="A957" s="8" t="str">
        <f t="shared" si="17"/>
        <v>StaatsausgabenquoteDeutschland</v>
      </c>
      <c r="B957" s="8">
        <v>957</v>
      </c>
      <c r="C957" s="32" t="s">
        <v>304</v>
      </c>
      <c r="D957" s="32" t="s">
        <v>2</v>
      </c>
      <c r="E957" s="32" t="s">
        <v>62</v>
      </c>
      <c r="F957" s="32" t="s">
        <v>344</v>
      </c>
      <c r="G957" s="32" t="s">
        <v>32</v>
      </c>
      <c r="H957" s="32" t="s">
        <v>375</v>
      </c>
      <c r="I957" s="33">
        <v>47.757753299999997</v>
      </c>
      <c r="J957" s="33">
        <v>47.416250099999999</v>
      </c>
      <c r="K957" s="33">
        <v>47.871544800000002</v>
      </c>
      <c r="L957" s="33">
        <v>48.304191099999997</v>
      </c>
      <c r="M957" s="33">
        <v>46.791497999999997</v>
      </c>
      <c r="N957" s="33">
        <v>46.820797900000002</v>
      </c>
      <c r="O957" s="33">
        <v>45.235296099999999</v>
      </c>
      <c r="P957" s="33">
        <v>43.3977316</v>
      </c>
      <c r="Q957" s="33">
        <v>44.199506</v>
      </c>
      <c r="R957" s="33">
        <v>48.200332799999998</v>
      </c>
      <c r="S957" s="33">
        <v>48.141631599999997</v>
      </c>
      <c r="T957" s="33">
        <v>45.238420499999997</v>
      </c>
      <c r="U957" s="33">
        <v>44.917987400000001</v>
      </c>
      <c r="V957" s="33">
        <v>44.944386100000003</v>
      </c>
      <c r="W957" s="33">
        <v>44.303023500000002</v>
      </c>
      <c r="X957" s="33">
        <v>44.141095399999998</v>
      </c>
      <c r="Y957" s="33">
        <v>44.353726299999998</v>
      </c>
      <c r="Z957" s="33">
        <v>44.175155199999999</v>
      </c>
      <c r="AA957" s="33">
        <v>44.320997200000001</v>
      </c>
      <c r="AB957" s="33">
        <v>45.002547399999997</v>
      </c>
      <c r="AC957" s="33">
        <v>50.4617875</v>
      </c>
      <c r="AD957" s="33">
        <v>50.936516099999999</v>
      </c>
      <c r="AE957" s="33">
        <v>49.477353800000003</v>
      </c>
      <c r="AF957" s="33">
        <v>48.189292600000002</v>
      </c>
      <c r="AG957" s="33">
        <v>48.082236700000003</v>
      </c>
      <c r="AH957" s="33">
        <v>47.7731876</v>
      </c>
    </row>
    <row r="958" spans="1:34" ht="14.5" x14ac:dyDescent="0.35">
      <c r="A958" s="8" t="str">
        <f t="shared" si="17"/>
        <v>StaatsausgabenquoteEstland</v>
      </c>
      <c r="B958" s="8">
        <v>958</v>
      </c>
      <c r="C958" s="32" t="s">
        <v>304</v>
      </c>
      <c r="D958" s="32" t="s">
        <v>18</v>
      </c>
      <c r="E958" s="32" t="s">
        <v>62</v>
      </c>
      <c r="F958" s="32" t="s">
        <v>344</v>
      </c>
      <c r="G958" s="32" t="s">
        <v>32</v>
      </c>
      <c r="H958" s="32" t="s">
        <v>375</v>
      </c>
      <c r="I958" s="33">
        <v>36.366346700000001</v>
      </c>
      <c r="J958" s="33">
        <v>34.966015800000001</v>
      </c>
      <c r="K958" s="33">
        <v>35.874353499999998</v>
      </c>
      <c r="L958" s="33">
        <v>35.036017200000003</v>
      </c>
      <c r="M958" s="33">
        <v>34.0599706</v>
      </c>
      <c r="N958" s="33">
        <v>33.717790399999998</v>
      </c>
      <c r="O958" s="33">
        <v>33.4366822</v>
      </c>
      <c r="P958" s="33">
        <v>33.737507899999997</v>
      </c>
      <c r="Q958" s="33">
        <v>39.4504533</v>
      </c>
      <c r="R958" s="33">
        <v>45.852421399999997</v>
      </c>
      <c r="S958" s="33">
        <v>40.274470700000002</v>
      </c>
      <c r="T958" s="33">
        <v>37.4246129</v>
      </c>
      <c r="U958" s="33">
        <v>39.245552199999999</v>
      </c>
      <c r="V958" s="33">
        <v>38.424115800000003</v>
      </c>
      <c r="W958" s="33">
        <v>37.764431100000003</v>
      </c>
      <c r="X958" s="33">
        <v>39.524781699999998</v>
      </c>
      <c r="Y958" s="33">
        <v>39.397348999999998</v>
      </c>
      <c r="Z958" s="33">
        <v>39.236187899999997</v>
      </c>
      <c r="AA958" s="33">
        <v>39.271283799999999</v>
      </c>
      <c r="AB958" s="33">
        <v>39.131337000000002</v>
      </c>
      <c r="AC958" s="33">
        <v>44.8705797</v>
      </c>
      <c r="AD958" s="33">
        <v>41.888735599999997</v>
      </c>
      <c r="AE958" s="33">
        <v>39.776069</v>
      </c>
      <c r="AF958" s="33">
        <v>42.7316152</v>
      </c>
      <c r="AG958" s="33">
        <v>42.652337199999998</v>
      </c>
      <c r="AH958" s="33">
        <v>43.132419499999997</v>
      </c>
    </row>
    <row r="959" spans="1:34" ht="14.5" x14ac:dyDescent="0.35">
      <c r="A959" s="8" t="str">
        <f t="shared" si="17"/>
        <v>StaatsausgabenquoteEU27</v>
      </c>
      <c r="B959" s="8">
        <v>959</v>
      </c>
      <c r="C959" s="32" t="s">
        <v>304</v>
      </c>
      <c r="D959" s="32" t="s">
        <v>368</v>
      </c>
      <c r="E959" s="32" t="s">
        <v>62</v>
      </c>
      <c r="F959" s="32" t="s">
        <v>344</v>
      </c>
      <c r="G959" s="32" t="s">
        <v>32</v>
      </c>
      <c r="H959" s="32" t="s">
        <v>375</v>
      </c>
      <c r="I959" s="33">
        <v>47.099760199999999</v>
      </c>
      <c r="J959" s="33">
        <v>47.076181699999999</v>
      </c>
      <c r="K959" s="33">
        <v>47.4113221</v>
      </c>
      <c r="L959" s="33">
        <v>47.812774599999997</v>
      </c>
      <c r="M959" s="33">
        <v>47.116350300000001</v>
      </c>
      <c r="N959" s="33">
        <v>47.003292799999997</v>
      </c>
      <c r="O959" s="33">
        <v>46.3677578</v>
      </c>
      <c r="P959" s="33">
        <v>45.580267800000001</v>
      </c>
      <c r="Q959" s="33">
        <v>46.6970192</v>
      </c>
      <c r="R959" s="33">
        <v>50.653933000000002</v>
      </c>
      <c r="S959" s="33">
        <v>50.519682099999997</v>
      </c>
      <c r="T959" s="33">
        <v>49.1510514</v>
      </c>
      <c r="U959" s="33">
        <v>49.762204500000003</v>
      </c>
      <c r="V959" s="33">
        <v>49.650521300000001</v>
      </c>
      <c r="W959" s="33">
        <v>49.015429400000002</v>
      </c>
      <c r="X959" s="33">
        <v>48.119780499999997</v>
      </c>
      <c r="Y959" s="33">
        <v>47.366340999999998</v>
      </c>
      <c r="Z959" s="33">
        <v>46.711961799999997</v>
      </c>
      <c r="AA959" s="33">
        <v>46.528493400000002</v>
      </c>
      <c r="AB959" s="33">
        <v>46.571171800000002</v>
      </c>
      <c r="AC959" s="33">
        <v>52.842123899999997</v>
      </c>
      <c r="AD959" s="33">
        <v>51.340625000000003</v>
      </c>
      <c r="AE959" s="33">
        <v>49.6301615</v>
      </c>
      <c r="AF959" s="33">
        <v>48.899275400000001</v>
      </c>
      <c r="AG959" s="33">
        <v>48.534379000000001</v>
      </c>
      <c r="AH959" s="33">
        <v>48.278933500000001</v>
      </c>
    </row>
    <row r="960" spans="1:34" ht="14.5" x14ac:dyDescent="0.35">
      <c r="A960" s="8" t="str">
        <f t="shared" si="17"/>
        <v>StaatsausgabenquoteFinnland</v>
      </c>
      <c r="B960" s="8">
        <v>960</v>
      </c>
      <c r="C960" s="32" t="s">
        <v>304</v>
      </c>
      <c r="D960" s="32" t="s">
        <v>14</v>
      </c>
      <c r="E960" s="32" t="s">
        <v>62</v>
      </c>
      <c r="F960" s="32" t="s">
        <v>344</v>
      </c>
      <c r="G960" s="32" t="s">
        <v>32</v>
      </c>
      <c r="H960" s="32" t="s">
        <v>375</v>
      </c>
      <c r="I960" s="33">
        <v>47.944914300000001</v>
      </c>
      <c r="J960" s="33">
        <v>47.277152399999999</v>
      </c>
      <c r="K960" s="33">
        <v>48.4698894</v>
      </c>
      <c r="L960" s="33">
        <v>49.340028599999997</v>
      </c>
      <c r="M960" s="33">
        <v>49.123193800000003</v>
      </c>
      <c r="N960" s="33">
        <v>49.019655499999999</v>
      </c>
      <c r="O960" s="33">
        <v>48.069659999999999</v>
      </c>
      <c r="P960" s="33">
        <v>46.569769899999997</v>
      </c>
      <c r="Q960" s="33">
        <v>47.8758397</v>
      </c>
      <c r="R960" s="33">
        <v>54.091676900000003</v>
      </c>
      <c r="S960" s="33">
        <v>53.906868699999997</v>
      </c>
      <c r="T960" s="33">
        <v>53.657612700000001</v>
      </c>
      <c r="U960" s="33">
        <v>55.440540800000001</v>
      </c>
      <c r="V960" s="33">
        <v>56.823331899999999</v>
      </c>
      <c r="W960" s="33">
        <v>57.276809200000002</v>
      </c>
      <c r="X960" s="33">
        <v>56.491709399999998</v>
      </c>
      <c r="Y960" s="33">
        <v>55.647808499999996</v>
      </c>
      <c r="Z960" s="33">
        <v>53.634318899999997</v>
      </c>
      <c r="AA960" s="33">
        <v>53.381706700000002</v>
      </c>
      <c r="AB960" s="33">
        <v>53.341977300000003</v>
      </c>
      <c r="AC960" s="33">
        <v>57.1875079</v>
      </c>
      <c r="AD960" s="33">
        <v>55.721077800000003</v>
      </c>
      <c r="AE960" s="33">
        <v>53.322786600000001</v>
      </c>
      <c r="AF960" s="33">
        <v>54.527945500000001</v>
      </c>
      <c r="AG960" s="33">
        <v>54.8357381</v>
      </c>
      <c r="AH960" s="33">
        <v>54.888844599999999</v>
      </c>
    </row>
    <row r="961" spans="1:34" ht="14.5" x14ac:dyDescent="0.35">
      <c r="A961" s="8" t="str">
        <f t="shared" si="17"/>
        <v>StaatsausgabenquoteFrankreich</v>
      </c>
      <c r="B961" s="8">
        <v>961</v>
      </c>
      <c r="C961" s="32" t="s">
        <v>304</v>
      </c>
      <c r="D961" s="32" t="s">
        <v>0</v>
      </c>
      <c r="E961" s="32" t="s">
        <v>62</v>
      </c>
      <c r="F961" s="32" t="s">
        <v>344</v>
      </c>
      <c r="G961" s="32" t="s">
        <v>32</v>
      </c>
      <c r="H961" s="32" t="s">
        <v>375</v>
      </c>
      <c r="I961" s="33">
        <v>51.652289199999998</v>
      </c>
      <c r="J961" s="33">
        <v>51.718307099999997</v>
      </c>
      <c r="K961" s="33">
        <v>52.795231700000002</v>
      </c>
      <c r="L961" s="33">
        <v>53.270504199999998</v>
      </c>
      <c r="M961" s="33">
        <v>52.984855199999998</v>
      </c>
      <c r="N961" s="33">
        <v>53.294089999999997</v>
      </c>
      <c r="O961" s="33">
        <v>52.875712</v>
      </c>
      <c r="P961" s="33">
        <v>52.565521099999998</v>
      </c>
      <c r="Q961" s="33">
        <v>53.2963089</v>
      </c>
      <c r="R961" s="33">
        <v>57.151850199999998</v>
      </c>
      <c r="S961" s="33">
        <v>56.881785000000001</v>
      </c>
      <c r="T961" s="33">
        <v>56.290684499999998</v>
      </c>
      <c r="U961" s="33">
        <v>57.107272899999998</v>
      </c>
      <c r="V961" s="33">
        <v>57.227814799999997</v>
      </c>
      <c r="W961" s="33">
        <v>57.213602399999999</v>
      </c>
      <c r="X961" s="33">
        <v>56.797572099999996</v>
      </c>
      <c r="Y961" s="33">
        <v>56.685849400000002</v>
      </c>
      <c r="Z961" s="33">
        <v>56.503450700000002</v>
      </c>
      <c r="AA961" s="33">
        <v>55.644550500000001</v>
      </c>
      <c r="AB961" s="33">
        <v>55.351806199999999</v>
      </c>
      <c r="AC961" s="33">
        <v>61.346754199999999</v>
      </c>
      <c r="AD961" s="33">
        <v>59.057178800000003</v>
      </c>
      <c r="AE961" s="33">
        <v>58.3125067</v>
      </c>
      <c r="AF961" s="33">
        <v>56.544961200000003</v>
      </c>
      <c r="AG961" s="33">
        <v>56.101799100000001</v>
      </c>
      <c r="AH961" s="33">
        <v>56.008847099999997</v>
      </c>
    </row>
    <row r="962" spans="1:34" ht="14.5" x14ac:dyDescent="0.35">
      <c r="A962" s="8" t="str">
        <f t="shared" si="17"/>
        <v>StaatsausgabenquoteGriechenland</v>
      </c>
      <c r="B962" s="8">
        <v>962</v>
      </c>
      <c r="C962" s="32" t="s">
        <v>304</v>
      </c>
      <c r="D962" s="32" t="s">
        <v>6</v>
      </c>
      <c r="E962" s="32" t="s">
        <v>62</v>
      </c>
      <c r="F962" s="32" t="s">
        <v>344</v>
      </c>
      <c r="G962" s="32" t="s">
        <v>32</v>
      </c>
      <c r="H962" s="32" t="s">
        <v>375</v>
      </c>
      <c r="I962" s="33">
        <v>46.425672800000001</v>
      </c>
      <c r="J962" s="33">
        <v>45.986092499999998</v>
      </c>
      <c r="K962" s="33">
        <v>45.796923999999997</v>
      </c>
      <c r="L962" s="33">
        <v>46.591792599999998</v>
      </c>
      <c r="M962" s="33">
        <v>47.614593399999997</v>
      </c>
      <c r="N962" s="33">
        <v>45.561607899999998</v>
      </c>
      <c r="O962" s="33">
        <v>45.116722500000002</v>
      </c>
      <c r="P962" s="33">
        <v>47.069422600000003</v>
      </c>
      <c r="Q962" s="33">
        <v>50.8454075</v>
      </c>
      <c r="R962" s="33">
        <v>54.084426899999997</v>
      </c>
      <c r="S962" s="33">
        <v>52.957284399999999</v>
      </c>
      <c r="T962" s="33">
        <v>55.120250400000003</v>
      </c>
      <c r="U962" s="33">
        <v>57.165109999999999</v>
      </c>
      <c r="V962" s="33">
        <v>63.230615100000001</v>
      </c>
      <c r="W962" s="33">
        <v>51.162297899999999</v>
      </c>
      <c r="X962" s="33">
        <v>54.451789300000002</v>
      </c>
      <c r="Y962" s="33">
        <v>50.2847717</v>
      </c>
      <c r="Z962" s="33">
        <v>48.711338900000001</v>
      </c>
      <c r="AA962" s="33">
        <v>48.886240899999997</v>
      </c>
      <c r="AB962" s="33">
        <v>48.146956299999999</v>
      </c>
      <c r="AC962" s="33">
        <v>60.195374999999999</v>
      </c>
      <c r="AD962" s="33">
        <v>57.688154300000001</v>
      </c>
      <c r="AE962" s="33">
        <v>52.875810700000002</v>
      </c>
      <c r="AF962" s="33">
        <v>50.494074300000001</v>
      </c>
      <c r="AG962" s="33">
        <v>47.915677000000002</v>
      </c>
      <c r="AH962" s="33">
        <v>47.342666899999998</v>
      </c>
    </row>
    <row r="963" spans="1:34" ht="14.5" x14ac:dyDescent="0.35">
      <c r="A963" s="8" t="str">
        <f t="shared" si="17"/>
        <v>StaatsausgabenquoteIrland</v>
      </c>
      <c r="B963" s="8">
        <v>963</v>
      </c>
      <c r="C963" s="32" t="s">
        <v>304</v>
      </c>
      <c r="D963" s="32" t="s">
        <v>4</v>
      </c>
      <c r="E963" s="32" t="s">
        <v>62</v>
      </c>
      <c r="F963" s="32" t="s">
        <v>344</v>
      </c>
      <c r="G963" s="32" t="s">
        <v>32</v>
      </c>
      <c r="H963" s="32" t="s">
        <v>375</v>
      </c>
      <c r="I963" s="33">
        <v>30.567843100000001</v>
      </c>
      <c r="J963" s="33">
        <v>32.172984700000001</v>
      </c>
      <c r="K963" s="33">
        <v>32.879832499999999</v>
      </c>
      <c r="L963" s="33">
        <v>32.664765899999999</v>
      </c>
      <c r="M963" s="33">
        <v>32.821556899999997</v>
      </c>
      <c r="N963" s="33">
        <v>33.021758300000002</v>
      </c>
      <c r="O963" s="33">
        <v>33.562622699999999</v>
      </c>
      <c r="P963" s="33">
        <v>35.640363200000003</v>
      </c>
      <c r="Q963" s="33">
        <v>41.557300099999999</v>
      </c>
      <c r="R963" s="33">
        <v>46.873918099999997</v>
      </c>
      <c r="S963" s="33">
        <v>64.894492799999995</v>
      </c>
      <c r="T963" s="33">
        <v>47.207579500000001</v>
      </c>
      <c r="U963" s="33">
        <v>42.613033700000003</v>
      </c>
      <c r="V963" s="33">
        <v>40.6444677</v>
      </c>
      <c r="W963" s="33">
        <v>37.507057400000001</v>
      </c>
      <c r="X963" s="33">
        <v>28.999931400000001</v>
      </c>
      <c r="Y963" s="33">
        <v>28.137582699999999</v>
      </c>
      <c r="Z963" s="33">
        <v>26.093274000000001</v>
      </c>
      <c r="AA963" s="33">
        <v>25.287430799999999</v>
      </c>
      <c r="AB963" s="33">
        <v>24.296011100000001</v>
      </c>
      <c r="AC963" s="33">
        <v>27.173973499999999</v>
      </c>
      <c r="AD963" s="33">
        <v>24.394469399999998</v>
      </c>
      <c r="AE963" s="33">
        <v>21.2482334</v>
      </c>
      <c r="AF963" s="33">
        <v>22.089177400000001</v>
      </c>
      <c r="AG963" s="33">
        <v>21.914393100000002</v>
      </c>
      <c r="AH963" s="33">
        <v>21.3530567</v>
      </c>
    </row>
    <row r="964" spans="1:34" ht="14.5" x14ac:dyDescent="0.35">
      <c r="A964" s="8" t="str">
        <f t="shared" si="17"/>
        <v>StaatsausgabenquoteItalien</v>
      </c>
      <c r="B964" s="8">
        <v>964</v>
      </c>
      <c r="C964" s="32" t="s">
        <v>304</v>
      </c>
      <c r="D964" s="32" t="s">
        <v>3</v>
      </c>
      <c r="E964" s="32" t="s">
        <v>62</v>
      </c>
      <c r="F964" s="32" t="s">
        <v>344</v>
      </c>
      <c r="G964" s="32" t="s">
        <v>32</v>
      </c>
      <c r="H964" s="32" t="s">
        <v>375</v>
      </c>
      <c r="I964" s="33">
        <v>46.535642099999997</v>
      </c>
      <c r="J964" s="33">
        <v>47.339512200000001</v>
      </c>
      <c r="K964" s="33">
        <v>46.699784800000003</v>
      </c>
      <c r="L964" s="33">
        <v>47.174461000000001</v>
      </c>
      <c r="M964" s="33">
        <v>46.879645600000003</v>
      </c>
      <c r="N964" s="33">
        <v>47.241786500000003</v>
      </c>
      <c r="O964" s="33">
        <v>47.793605300000003</v>
      </c>
      <c r="P964" s="33">
        <v>46.783650000000002</v>
      </c>
      <c r="Q964" s="33">
        <v>47.833625599999998</v>
      </c>
      <c r="R964" s="33">
        <v>51.110919899999999</v>
      </c>
      <c r="S964" s="33">
        <v>49.927777900000002</v>
      </c>
      <c r="T964" s="33">
        <v>49.174413800000004</v>
      </c>
      <c r="U964" s="33">
        <v>50.5900575</v>
      </c>
      <c r="V964" s="33">
        <v>50.951501299999997</v>
      </c>
      <c r="W964" s="33">
        <v>50.855484300000001</v>
      </c>
      <c r="X964" s="33">
        <v>50.317122300000001</v>
      </c>
      <c r="Y964" s="33">
        <v>49.078398300000003</v>
      </c>
      <c r="Z964" s="33">
        <v>48.7633601</v>
      </c>
      <c r="AA964" s="33">
        <v>48.393883899999999</v>
      </c>
      <c r="AB964" s="33">
        <v>48.471584700000001</v>
      </c>
      <c r="AC964" s="33">
        <v>56.994420699999999</v>
      </c>
      <c r="AD964" s="33">
        <v>56.303075499999998</v>
      </c>
      <c r="AE964" s="33">
        <v>56.077149800000001</v>
      </c>
      <c r="AF964" s="33">
        <v>53.111984100000001</v>
      </c>
      <c r="AG964" s="33">
        <v>51.126991599999997</v>
      </c>
      <c r="AH964" s="33">
        <v>51.190485299999999</v>
      </c>
    </row>
    <row r="965" spans="1:34" ht="14.5" x14ac:dyDescent="0.35">
      <c r="A965" s="8" t="str">
        <f t="shared" si="17"/>
        <v>StaatsausgabenquoteKroatien</v>
      </c>
      <c r="B965" s="8">
        <v>965</v>
      </c>
      <c r="C965" s="32" t="s">
        <v>304</v>
      </c>
      <c r="D965" s="32" t="s">
        <v>27</v>
      </c>
      <c r="E965" s="32" t="s">
        <v>62</v>
      </c>
      <c r="F965" s="32" t="s">
        <v>344</v>
      </c>
      <c r="G965" s="32" t="s">
        <v>32</v>
      </c>
      <c r="H965" s="32" t="s">
        <v>375</v>
      </c>
      <c r="I965" s="33">
        <v>54.571958299999999</v>
      </c>
      <c r="J965" s="33">
        <v>50.625064100000003</v>
      </c>
      <c r="K965" s="33">
        <v>48.761298699999998</v>
      </c>
      <c r="L965" s="33">
        <v>49.217440500000002</v>
      </c>
      <c r="M965" s="33">
        <v>48.524518999999998</v>
      </c>
      <c r="N965" s="33">
        <v>46.008344000000001</v>
      </c>
      <c r="O965" s="33">
        <v>44.196840100000003</v>
      </c>
      <c r="P965" s="33">
        <v>45.939821000000002</v>
      </c>
      <c r="Q965" s="33">
        <v>45.873204399999999</v>
      </c>
      <c r="R965" s="33">
        <v>49.021114300000001</v>
      </c>
      <c r="S965" s="33">
        <v>47.906217099999999</v>
      </c>
      <c r="T965" s="33">
        <v>48.402883500000002</v>
      </c>
      <c r="U965" s="33">
        <v>47.154838699999999</v>
      </c>
      <c r="V965" s="33">
        <v>47.960496999999997</v>
      </c>
      <c r="W965" s="33">
        <v>48.8018784</v>
      </c>
      <c r="X965" s="33">
        <v>47.634112199999997</v>
      </c>
      <c r="Y965" s="33">
        <v>45.9821557</v>
      </c>
      <c r="Z965" s="33">
        <v>44.317062999999997</v>
      </c>
      <c r="AA965" s="33">
        <v>45.307025299999999</v>
      </c>
      <c r="AB965" s="33">
        <v>46.167292600000003</v>
      </c>
      <c r="AC965" s="33">
        <v>54.0109031</v>
      </c>
      <c r="AD965" s="33">
        <v>48.5548152</v>
      </c>
      <c r="AE965" s="33">
        <v>44.911610799999998</v>
      </c>
      <c r="AF965" s="33">
        <v>45.481351099999998</v>
      </c>
      <c r="AG965" s="33">
        <v>46.529657499999999</v>
      </c>
      <c r="AH965" s="33">
        <v>46.3661028</v>
      </c>
    </row>
    <row r="966" spans="1:34" ht="14.5" x14ac:dyDescent="0.35">
      <c r="A966" s="8" t="str">
        <f t="shared" si="17"/>
        <v>StaatsausgabenquoteLettland</v>
      </c>
      <c r="B966" s="8">
        <v>966</v>
      </c>
      <c r="C966" s="32" t="s">
        <v>304</v>
      </c>
      <c r="D966" s="32" t="s">
        <v>19</v>
      </c>
      <c r="E966" s="32" t="s">
        <v>62</v>
      </c>
      <c r="F966" s="32" t="s">
        <v>344</v>
      </c>
      <c r="G966" s="32" t="s">
        <v>32</v>
      </c>
      <c r="H966" s="32" t="s">
        <v>375</v>
      </c>
      <c r="I966" s="33">
        <v>37.120386000000003</v>
      </c>
      <c r="J966" s="33">
        <v>34.667653600000001</v>
      </c>
      <c r="K966" s="33">
        <v>35.004330099999997</v>
      </c>
      <c r="L966" s="33">
        <v>33.782918299999999</v>
      </c>
      <c r="M966" s="33">
        <v>35.050987999999997</v>
      </c>
      <c r="N966" s="33">
        <v>34.793241000000002</v>
      </c>
      <c r="O966" s="33">
        <v>36.479344699999999</v>
      </c>
      <c r="P966" s="33">
        <v>34.538958999999998</v>
      </c>
      <c r="Q966" s="33">
        <v>38.280921599999999</v>
      </c>
      <c r="R966" s="33">
        <v>45.071607899999997</v>
      </c>
      <c r="S966" s="33">
        <v>45.827615899999998</v>
      </c>
      <c r="T966" s="33">
        <v>42.296942299999998</v>
      </c>
      <c r="U966" s="33">
        <v>38.810962199999999</v>
      </c>
      <c r="V966" s="33">
        <v>38.533061400000001</v>
      </c>
      <c r="W966" s="33">
        <v>38.953559200000001</v>
      </c>
      <c r="X966" s="33">
        <v>38.688790900000001</v>
      </c>
      <c r="Y966" s="33">
        <v>37.537976</v>
      </c>
      <c r="Z966" s="33">
        <v>38.196211699999999</v>
      </c>
      <c r="AA966" s="33">
        <v>39.288032100000002</v>
      </c>
      <c r="AB966" s="33">
        <v>38.3779161</v>
      </c>
      <c r="AC966" s="33">
        <v>42.508232100000001</v>
      </c>
      <c r="AD966" s="33">
        <v>44.652615699999998</v>
      </c>
      <c r="AE966" s="33">
        <v>40.425466100000001</v>
      </c>
      <c r="AF966" s="33">
        <v>40.842747799999998</v>
      </c>
      <c r="AG966" s="33">
        <v>42.044872699999999</v>
      </c>
      <c r="AH966" s="33">
        <v>42.316528699999999</v>
      </c>
    </row>
    <row r="967" spans="1:34" ht="14.5" x14ac:dyDescent="0.35">
      <c r="A967" s="8" t="str">
        <f t="shared" si="17"/>
        <v>StaatsausgabenquoteLitauen</v>
      </c>
      <c r="B967" s="8">
        <v>967</v>
      </c>
      <c r="C967" s="32" t="s">
        <v>304</v>
      </c>
      <c r="D967" s="32" t="s">
        <v>20</v>
      </c>
      <c r="E967" s="32" t="s">
        <v>62</v>
      </c>
      <c r="F967" s="32" t="s">
        <v>344</v>
      </c>
      <c r="G967" s="32" t="s">
        <v>32</v>
      </c>
      <c r="H967" s="32" t="s">
        <v>375</v>
      </c>
      <c r="I967" s="33">
        <v>39.444030400000003</v>
      </c>
      <c r="J967" s="33">
        <v>37.137238400000001</v>
      </c>
      <c r="K967" s="33">
        <v>35.192812199999999</v>
      </c>
      <c r="L967" s="33">
        <v>33.615976000000003</v>
      </c>
      <c r="M967" s="33">
        <v>34.069662100000002</v>
      </c>
      <c r="N967" s="33">
        <v>34.115430400000001</v>
      </c>
      <c r="O967" s="33">
        <v>34.347442700000002</v>
      </c>
      <c r="P967" s="33">
        <v>35.291552699999997</v>
      </c>
      <c r="Q967" s="33">
        <v>38.13317</v>
      </c>
      <c r="R967" s="33">
        <v>44.951427700000004</v>
      </c>
      <c r="S967" s="33">
        <v>42.382364500000001</v>
      </c>
      <c r="T967" s="33">
        <v>42.531525000000002</v>
      </c>
      <c r="U967" s="33">
        <v>36.182077499999998</v>
      </c>
      <c r="V967" s="33">
        <v>35.560084400000001</v>
      </c>
      <c r="W967" s="33">
        <v>34.745775899999998</v>
      </c>
      <c r="X967" s="33">
        <v>35.166003000000003</v>
      </c>
      <c r="Y967" s="33">
        <v>34.238770700000003</v>
      </c>
      <c r="Z967" s="33">
        <v>33.227907799999997</v>
      </c>
      <c r="AA967" s="33">
        <v>34.006221699999998</v>
      </c>
      <c r="AB967" s="33">
        <v>34.8402624</v>
      </c>
      <c r="AC967" s="33">
        <v>42.727340099999999</v>
      </c>
      <c r="AD967" s="33">
        <v>37.449750000000002</v>
      </c>
      <c r="AE967" s="33">
        <v>36.365966100000001</v>
      </c>
      <c r="AF967" s="33">
        <v>38.109699800000001</v>
      </c>
      <c r="AG967" s="33">
        <v>39.422402900000002</v>
      </c>
      <c r="AH967" s="33">
        <v>38.971957500000002</v>
      </c>
    </row>
    <row r="968" spans="1:34" ht="14.5" x14ac:dyDescent="0.35">
      <c r="A968" s="8" t="str">
        <f t="shared" si="17"/>
        <v>StaatsausgabenquoteLuxemburg</v>
      </c>
      <c r="B968" s="8">
        <v>968</v>
      </c>
      <c r="C968" s="32" t="s">
        <v>304</v>
      </c>
      <c r="D968" s="32" t="s">
        <v>10</v>
      </c>
      <c r="E968" s="32" t="s">
        <v>62</v>
      </c>
      <c r="F968" s="32" t="s">
        <v>344</v>
      </c>
      <c r="G968" s="32" t="s">
        <v>32</v>
      </c>
      <c r="H968" s="32" t="s">
        <v>375</v>
      </c>
      <c r="I968" s="33">
        <v>37.981634900000003</v>
      </c>
      <c r="J968" s="33">
        <v>38.134137099999997</v>
      </c>
      <c r="K968" s="33">
        <v>41.759955300000001</v>
      </c>
      <c r="L968" s="33">
        <v>43.337683800000001</v>
      </c>
      <c r="M968" s="33">
        <v>43.675829800000002</v>
      </c>
      <c r="N968" s="33">
        <v>43.440422499999997</v>
      </c>
      <c r="O968" s="33">
        <v>39.392041900000002</v>
      </c>
      <c r="P968" s="33">
        <v>37.3854136</v>
      </c>
      <c r="Q968" s="33">
        <v>37.9237362</v>
      </c>
      <c r="R968" s="33">
        <v>42.694683900000001</v>
      </c>
      <c r="S968" s="33">
        <v>42.018743100000002</v>
      </c>
      <c r="T968" s="33">
        <v>41.498578500000001</v>
      </c>
      <c r="U968" s="33">
        <v>41.812534200000002</v>
      </c>
      <c r="V968" s="33">
        <v>41.236256900000001</v>
      </c>
      <c r="W968" s="33">
        <v>40.6061865</v>
      </c>
      <c r="X968" s="33">
        <v>40.377634499999999</v>
      </c>
      <c r="Y968" s="33">
        <v>40.046971900000003</v>
      </c>
      <c r="Z968" s="33">
        <v>41.2774</v>
      </c>
      <c r="AA968" s="33">
        <v>42.299616299999997</v>
      </c>
      <c r="AB968" s="33">
        <v>43.105287699999998</v>
      </c>
      <c r="AC968" s="33">
        <v>46.960920799999997</v>
      </c>
      <c r="AD968" s="33">
        <v>42.860477199999998</v>
      </c>
      <c r="AE968" s="33">
        <v>43.885900499999998</v>
      </c>
      <c r="AF968" s="33">
        <v>46.518248900000003</v>
      </c>
      <c r="AG968" s="33">
        <v>46.007915199999999</v>
      </c>
      <c r="AH968" s="33">
        <v>45.025308699999997</v>
      </c>
    </row>
    <row r="969" spans="1:34" ht="14.5" x14ac:dyDescent="0.35">
      <c r="A969" s="8" t="str">
        <f t="shared" si="17"/>
        <v>StaatsausgabenquoteMalta</v>
      </c>
      <c r="B969" s="8">
        <v>969</v>
      </c>
      <c r="C969" s="32" t="s">
        <v>304</v>
      </c>
      <c r="D969" s="32" t="s">
        <v>16</v>
      </c>
      <c r="E969" s="32" t="s">
        <v>62</v>
      </c>
      <c r="F969" s="32" t="s">
        <v>344</v>
      </c>
      <c r="G969" s="32" t="s">
        <v>32</v>
      </c>
      <c r="H969" s="32" t="s">
        <v>375</v>
      </c>
      <c r="I969" s="33">
        <v>40.052006200000001</v>
      </c>
      <c r="J969" s="33">
        <v>41.4971161</v>
      </c>
      <c r="K969" s="33">
        <v>41.374346699999997</v>
      </c>
      <c r="L969" s="33">
        <v>44.920961200000001</v>
      </c>
      <c r="M969" s="33">
        <v>41.876806500000001</v>
      </c>
      <c r="N969" s="33">
        <v>42.407326599999998</v>
      </c>
      <c r="O969" s="33">
        <v>42.191375200000003</v>
      </c>
      <c r="P969" s="33">
        <v>40.934117200000003</v>
      </c>
      <c r="Q969" s="33">
        <v>42.175178299999999</v>
      </c>
      <c r="R969" s="33">
        <v>41.157319000000001</v>
      </c>
      <c r="S969" s="33">
        <v>40.158161900000003</v>
      </c>
      <c r="T969" s="33">
        <v>41.951881700000001</v>
      </c>
      <c r="U969" s="33">
        <v>42.145656299999999</v>
      </c>
      <c r="V969" s="33">
        <v>40.812652999999997</v>
      </c>
      <c r="W969" s="33">
        <v>40.2635097</v>
      </c>
      <c r="X969" s="33">
        <v>38.517672300000001</v>
      </c>
      <c r="Y969" s="33">
        <v>36.372760800000002</v>
      </c>
      <c r="Z969" s="33">
        <v>34.4528593</v>
      </c>
      <c r="AA969" s="33">
        <v>35.974339200000003</v>
      </c>
      <c r="AB969" s="33">
        <v>35.693265500000003</v>
      </c>
      <c r="AC969" s="33">
        <v>45.283157699999997</v>
      </c>
      <c r="AD969" s="33">
        <v>43.010932599999997</v>
      </c>
      <c r="AE969" s="33">
        <v>39.882710400000001</v>
      </c>
      <c r="AF969" s="33">
        <v>39.929414999999999</v>
      </c>
      <c r="AG969" s="33">
        <v>38.822959599999997</v>
      </c>
      <c r="AH969" s="33">
        <v>38.068520100000001</v>
      </c>
    </row>
    <row r="970" spans="1:34" ht="14.5" x14ac:dyDescent="0.35">
      <c r="A970" s="8" t="str">
        <f t="shared" si="17"/>
        <v>StaatsausgabenquoteNiederlande</v>
      </c>
      <c r="B970" s="8">
        <v>970</v>
      </c>
      <c r="C970" s="32" t="s">
        <v>304</v>
      </c>
      <c r="D970" s="32" t="s">
        <v>1</v>
      </c>
      <c r="E970" s="32" t="s">
        <v>62</v>
      </c>
      <c r="F970" s="32" t="s">
        <v>344</v>
      </c>
      <c r="G970" s="32" t="s">
        <v>32</v>
      </c>
      <c r="H970" s="32" t="s">
        <v>375</v>
      </c>
      <c r="I970" s="33">
        <v>42.373237600000003</v>
      </c>
      <c r="J970" s="33">
        <v>43.089476400000002</v>
      </c>
      <c r="K970" s="33">
        <v>43.676878799999997</v>
      </c>
      <c r="L970" s="33">
        <v>44.6964763</v>
      </c>
      <c r="M970" s="33">
        <v>43.650691700000003</v>
      </c>
      <c r="N970" s="33">
        <v>42.584904600000002</v>
      </c>
      <c r="O970" s="33">
        <v>43.3890575</v>
      </c>
      <c r="P970" s="33">
        <v>42.697643599999999</v>
      </c>
      <c r="Q970" s="33">
        <v>43.4607338</v>
      </c>
      <c r="R970" s="33">
        <v>47.893547499999997</v>
      </c>
      <c r="S970" s="33">
        <v>48.167124800000003</v>
      </c>
      <c r="T970" s="33">
        <v>47.147959800000002</v>
      </c>
      <c r="U970" s="33">
        <v>47.022815899999998</v>
      </c>
      <c r="V970" s="33">
        <v>46.841079700000002</v>
      </c>
      <c r="W970" s="33">
        <v>46.085085499999998</v>
      </c>
      <c r="X970" s="33">
        <v>44.84948</v>
      </c>
      <c r="Y970" s="33">
        <v>43.646879900000002</v>
      </c>
      <c r="Z970" s="33">
        <v>42.459079899999999</v>
      </c>
      <c r="AA970" s="33">
        <v>42.279650699999998</v>
      </c>
      <c r="AB970" s="33">
        <v>42.124210499999997</v>
      </c>
      <c r="AC970" s="33">
        <v>47.831343500000003</v>
      </c>
      <c r="AD970" s="33">
        <v>45.964504400000003</v>
      </c>
      <c r="AE970" s="33">
        <v>43.495011699999999</v>
      </c>
      <c r="AF970" s="33">
        <v>43.159952599999997</v>
      </c>
      <c r="AG970" s="33">
        <v>44.085746399999998</v>
      </c>
      <c r="AH970" s="33">
        <v>44.363912900000003</v>
      </c>
    </row>
    <row r="971" spans="1:34" ht="14.5" x14ac:dyDescent="0.35">
      <c r="A971" s="8" t="str">
        <f t="shared" si="17"/>
        <v>StaatsausgabenquoteÖsterreich</v>
      </c>
      <c r="B971" s="8">
        <v>971</v>
      </c>
      <c r="C971" s="32" t="s">
        <v>304</v>
      </c>
      <c r="D971" s="32" t="s">
        <v>56</v>
      </c>
      <c r="E971" s="32" t="s">
        <v>62</v>
      </c>
      <c r="F971" s="32" t="s">
        <v>344</v>
      </c>
      <c r="G971" s="32" t="s">
        <v>32</v>
      </c>
      <c r="H971" s="32" t="s">
        <v>375</v>
      </c>
      <c r="I971" s="33">
        <v>51.0329883</v>
      </c>
      <c r="J971" s="33">
        <v>51.355709699999998</v>
      </c>
      <c r="K971" s="33">
        <v>51.054304700000003</v>
      </c>
      <c r="L971" s="33">
        <v>51.270994899999998</v>
      </c>
      <c r="M971" s="33">
        <v>53.705114299999998</v>
      </c>
      <c r="N971" s="33">
        <v>51.1555228</v>
      </c>
      <c r="O971" s="33">
        <v>50.379933600000001</v>
      </c>
      <c r="P971" s="33">
        <v>49.244122699999998</v>
      </c>
      <c r="Q971" s="33">
        <v>49.873984700000001</v>
      </c>
      <c r="R971" s="33">
        <v>54.1447936</v>
      </c>
      <c r="S971" s="33">
        <v>52.839785499999998</v>
      </c>
      <c r="T971" s="33">
        <v>50.896914799999998</v>
      </c>
      <c r="U971" s="33">
        <v>51.213031000000001</v>
      </c>
      <c r="V971" s="33">
        <v>51.6476665</v>
      </c>
      <c r="W971" s="33">
        <v>52.430923200000002</v>
      </c>
      <c r="X971" s="33">
        <v>51.131485099999999</v>
      </c>
      <c r="Y971" s="33">
        <v>50.071322500000001</v>
      </c>
      <c r="Z971" s="33">
        <v>49.298884000000001</v>
      </c>
      <c r="AA971" s="33">
        <v>48.757644200000001</v>
      </c>
      <c r="AB971" s="33">
        <v>48.674298399999998</v>
      </c>
      <c r="AC971" s="33">
        <v>56.805872299999997</v>
      </c>
      <c r="AD971" s="33">
        <v>56.179904100000002</v>
      </c>
      <c r="AE971" s="33">
        <v>53.163634500000001</v>
      </c>
      <c r="AF971" s="33">
        <v>51.424413600000001</v>
      </c>
      <c r="AG971" s="33">
        <v>51.379425699999999</v>
      </c>
      <c r="AH971" s="33">
        <v>50.970697100000002</v>
      </c>
    </row>
    <row r="972" spans="1:34" ht="14.5" x14ac:dyDescent="0.35">
      <c r="A972" s="8" t="str">
        <f t="shared" si="17"/>
        <v>StaatsausgabenquotePolen</v>
      </c>
      <c r="B972" s="8">
        <v>972</v>
      </c>
      <c r="C972" s="32" t="s">
        <v>304</v>
      </c>
      <c r="D972" s="32" t="s">
        <v>21</v>
      </c>
      <c r="E972" s="32" t="s">
        <v>62</v>
      </c>
      <c r="F972" s="32" t="s">
        <v>344</v>
      </c>
      <c r="G972" s="32" t="s">
        <v>32</v>
      </c>
      <c r="H972" s="32" t="s">
        <v>375</v>
      </c>
      <c r="I972" s="33">
        <v>43.041725700000001</v>
      </c>
      <c r="J972" s="33">
        <v>44.842543300000003</v>
      </c>
      <c r="K972" s="33">
        <v>45.208898099999999</v>
      </c>
      <c r="L972" s="33">
        <v>45.615780899999997</v>
      </c>
      <c r="M972" s="33">
        <v>43.456426</v>
      </c>
      <c r="N972" s="33">
        <v>44.235863600000002</v>
      </c>
      <c r="O972" s="33">
        <v>44.451488699999999</v>
      </c>
      <c r="P972" s="33">
        <v>42.900342600000002</v>
      </c>
      <c r="Q972" s="33">
        <v>44.171889399999998</v>
      </c>
      <c r="R972" s="33">
        <v>45.0136842</v>
      </c>
      <c r="S972" s="33">
        <v>46.2446178</v>
      </c>
      <c r="T972" s="33">
        <v>44.415215600000003</v>
      </c>
      <c r="U972" s="33">
        <v>43.431578199999997</v>
      </c>
      <c r="V972" s="33">
        <v>43.414987600000003</v>
      </c>
      <c r="W972" s="33">
        <v>42.907465899999998</v>
      </c>
      <c r="X972" s="33">
        <v>41.736691899999997</v>
      </c>
      <c r="Y972" s="33">
        <v>41.334175100000003</v>
      </c>
      <c r="Z972" s="33">
        <v>41.419078300000002</v>
      </c>
      <c r="AA972" s="33">
        <v>41.447002699999999</v>
      </c>
      <c r="AB972" s="33">
        <v>41.875872800000003</v>
      </c>
      <c r="AC972" s="33">
        <v>48.247401699999998</v>
      </c>
      <c r="AD972" s="33">
        <v>44.091784199999999</v>
      </c>
      <c r="AE972" s="33">
        <v>43.8977407</v>
      </c>
      <c r="AF972" s="33">
        <v>47.321613399999997</v>
      </c>
      <c r="AG972" s="33">
        <v>47.730642600000003</v>
      </c>
      <c r="AH972" s="33">
        <v>46.952882700000004</v>
      </c>
    </row>
    <row r="973" spans="1:34" ht="14.5" x14ac:dyDescent="0.35">
      <c r="A973" s="8" t="str">
        <f t="shared" si="17"/>
        <v>StaatsausgabenquotePortugal</v>
      </c>
      <c r="B973" s="8">
        <v>973</v>
      </c>
      <c r="C973" s="32" t="s">
        <v>304</v>
      </c>
      <c r="D973" s="32" t="s">
        <v>7</v>
      </c>
      <c r="E973" s="32" t="s">
        <v>62</v>
      </c>
      <c r="F973" s="32" t="s">
        <v>344</v>
      </c>
      <c r="G973" s="32" t="s">
        <v>32</v>
      </c>
      <c r="H973" s="32" t="s">
        <v>375</v>
      </c>
      <c r="I973" s="33">
        <v>42.661312600000002</v>
      </c>
      <c r="J973" s="33">
        <v>44.130300599999998</v>
      </c>
      <c r="K973" s="33">
        <v>43.734112199999998</v>
      </c>
      <c r="L973" s="33">
        <v>45.367454600000002</v>
      </c>
      <c r="M973" s="33">
        <v>46.232521699999999</v>
      </c>
      <c r="N973" s="33">
        <v>46.763587100000002</v>
      </c>
      <c r="O973" s="33">
        <v>45.245764100000002</v>
      </c>
      <c r="P973" s="33">
        <v>44.512968200000003</v>
      </c>
      <c r="Q973" s="33">
        <v>45.340708800000002</v>
      </c>
      <c r="R973" s="33">
        <v>50.2229837</v>
      </c>
      <c r="S973" s="33">
        <v>51.898644400000002</v>
      </c>
      <c r="T973" s="33">
        <v>50.022808599999998</v>
      </c>
      <c r="U973" s="33">
        <v>48.888850699999999</v>
      </c>
      <c r="V973" s="33">
        <v>49.921471500000003</v>
      </c>
      <c r="W973" s="33">
        <v>51.735181099999998</v>
      </c>
      <c r="X973" s="33">
        <v>48.247657500000003</v>
      </c>
      <c r="Y973" s="33">
        <v>44.836712499999997</v>
      </c>
      <c r="Z973" s="33">
        <v>45.368020299999998</v>
      </c>
      <c r="AA973" s="33">
        <v>43.240417399999998</v>
      </c>
      <c r="AB973" s="33">
        <v>42.451000000000001</v>
      </c>
      <c r="AC973" s="33">
        <v>49.243876899999997</v>
      </c>
      <c r="AD973" s="33">
        <v>47.4577168</v>
      </c>
      <c r="AE973" s="33">
        <v>44.100516800000001</v>
      </c>
      <c r="AF973" s="33">
        <v>42.510455100000001</v>
      </c>
      <c r="AG973" s="33">
        <v>44.435270199999998</v>
      </c>
      <c r="AH973" s="33">
        <v>44.384069400000001</v>
      </c>
    </row>
    <row r="974" spans="1:34" ht="14.5" x14ac:dyDescent="0.35">
      <c r="A974" s="8" t="str">
        <f t="shared" si="17"/>
        <v>StaatsausgabenquoteRumänien</v>
      </c>
      <c r="B974" s="8">
        <v>974</v>
      </c>
      <c r="C974" s="32" t="s">
        <v>304</v>
      </c>
      <c r="D974" s="32" t="s">
        <v>100</v>
      </c>
      <c r="E974" s="32" t="s">
        <v>62</v>
      </c>
      <c r="F974" s="32" t="s">
        <v>344</v>
      </c>
      <c r="G974" s="32" t="s">
        <v>32</v>
      </c>
      <c r="H974" s="32" t="s">
        <v>375</v>
      </c>
      <c r="I974" s="33">
        <v>38.531847999999997</v>
      </c>
      <c r="J974" s="33">
        <v>36.331707399999999</v>
      </c>
      <c r="K974" s="33">
        <v>34.887487200000002</v>
      </c>
      <c r="L974" s="33">
        <v>34.327753199999997</v>
      </c>
      <c r="M974" s="33">
        <v>33.801738800000003</v>
      </c>
      <c r="N974" s="33">
        <v>33.500370699999998</v>
      </c>
      <c r="O974" s="33">
        <v>35.6425701</v>
      </c>
      <c r="P974" s="33">
        <v>37.5250974</v>
      </c>
      <c r="Q974" s="33">
        <v>37.739337200000001</v>
      </c>
      <c r="R974" s="33">
        <v>39.933402999999998</v>
      </c>
      <c r="S974" s="33">
        <v>39.489406899999999</v>
      </c>
      <c r="T974" s="33">
        <v>38.101999800000002</v>
      </c>
      <c r="U974" s="33">
        <v>36.159796900000003</v>
      </c>
      <c r="V974" s="33">
        <v>35.968818400000004</v>
      </c>
      <c r="W974" s="33">
        <v>35.441944100000001</v>
      </c>
      <c r="X974" s="33">
        <v>36.008042199999998</v>
      </c>
      <c r="Y974" s="33">
        <v>34.997495100000002</v>
      </c>
      <c r="Z974" s="33">
        <v>33.602334499999998</v>
      </c>
      <c r="AA974" s="33">
        <v>34.482230800000004</v>
      </c>
      <c r="AB974" s="33">
        <v>36.307262700000003</v>
      </c>
      <c r="AC974" s="33">
        <v>41.796517700000003</v>
      </c>
      <c r="AD974" s="33">
        <v>40.020930300000003</v>
      </c>
      <c r="AE974" s="33">
        <v>39.984284100000004</v>
      </c>
      <c r="AF974" s="33">
        <v>39.7542428</v>
      </c>
      <c r="AG974" s="33">
        <v>39.166320399999996</v>
      </c>
      <c r="AH974" s="33">
        <v>39.0326387</v>
      </c>
    </row>
    <row r="975" spans="1:34" ht="14.5" x14ac:dyDescent="0.35">
      <c r="A975" s="8" t="str">
        <f t="shared" si="17"/>
        <v>StaatsausgabenquoteSchweden</v>
      </c>
      <c r="B975" s="8">
        <v>975</v>
      </c>
      <c r="C975" s="32" t="s">
        <v>304</v>
      </c>
      <c r="D975" s="32" t="s">
        <v>13</v>
      </c>
      <c r="E975" s="32" t="s">
        <v>62</v>
      </c>
      <c r="F975" s="32" t="s">
        <v>344</v>
      </c>
      <c r="G975" s="32" t="s">
        <v>32</v>
      </c>
      <c r="H975" s="32" t="s">
        <v>375</v>
      </c>
      <c r="I975" s="33">
        <v>53.063740600000003</v>
      </c>
      <c r="J975" s="33">
        <v>52.535196499999998</v>
      </c>
      <c r="K975" s="33">
        <v>53.630284899999999</v>
      </c>
      <c r="L975" s="33">
        <v>53.799613899999997</v>
      </c>
      <c r="M975" s="33">
        <v>52.476155300000002</v>
      </c>
      <c r="N975" s="33">
        <v>52.314381900000001</v>
      </c>
      <c r="O975" s="33">
        <v>51.116967000000002</v>
      </c>
      <c r="P975" s="33">
        <v>49.346922200000002</v>
      </c>
      <c r="Q975" s="33">
        <v>50.0459374</v>
      </c>
      <c r="R975" s="33">
        <v>52.413273599999997</v>
      </c>
      <c r="S975" s="33">
        <v>50.432325400000003</v>
      </c>
      <c r="T975" s="33">
        <v>49.779514200000001</v>
      </c>
      <c r="U975" s="33">
        <v>51.003263099999998</v>
      </c>
      <c r="V975" s="33">
        <v>51.670127999999998</v>
      </c>
      <c r="W975" s="33">
        <v>50.715926199999998</v>
      </c>
      <c r="X975" s="33">
        <v>49.356197799999997</v>
      </c>
      <c r="Y975" s="33">
        <v>49.729979200000002</v>
      </c>
      <c r="Z975" s="33">
        <v>49.256469199999998</v>
      </c>
      <c r="AA975" s="33">
        <v>49.872916099999998</v>
      </c>
      <c r="AB975" s="33">
        <v>49.162006099999999</v>
      </c>
      <c r="AC975" s="33">
        <v>52.1041223</v>
      </c>
      <c r="AD975" s="33">
        <v>49.145566299999999</v>
      </c>
      <c r="AE975" s="33">
        <v>47.619171100000003</v>
      </c>
      <c r="AF975" s="33">
        <v>48.927667700000001</v>
      </c>
      <c r="AG975" s="33">
        <v>48.668455799999997</v>
      </c>
      <c r="AH975" s="33">
        <v>48.370008599999998</v>
      </c>
    </row>
    <row r="976" spans="1:34" ht="14.5" x14ac:dyDescent="0.35">
      <c r="A976" s="8" t="str">
        <f t="shared" si="17"/>
        <v>StaatsausgabenquoteSlowakei</v>
      </c>
      <c r="B976" s="8">
        <v>976</v>
      </c>
      <c r="C976" s="32" t="s">
        <v>304</v>
      </c>
      <c r="D976" s="32" t="s">
        <v>23</v>
      </c>
      <c r="E976" s="32" t="s">
        <v>62</v>
      </c>
      <c r="F976" s="32" t="s">
        <v>344</v>
      </c>
      <c r="G976" s="32" t="s">
        <v>32</v>
      </c>
      <c r="H976" s="32" t="s">
        <v>375</v>
      </c>
      <c r="I976" s="33">
        <v>52.772474199999998</v>
      </c>
      <c r="J976" s="33">
        <v>45.306619699999999</v>
      </c>
      <c r="K976" s="33">
        <v>45.447059299999999</v>
      </c>
      <c r="L976" s="33">
        <v>40.379344000000003</v>
      </c>
      <c r="M976" s="33">
        <v>37.919957500000002</v>
      </c>
      <c r="N976" s="33">
        <v>39.726033100000002</v>
      </c>
      <c r="O976" s="33">
        <v>38.8207503</v>
      </c>
      <c r="P976" s="33">
        <v>36.380654300000003</v>
      </c>
      <c r="Q976" s="33">
        <v>36.994348899999999</v>
      </c>
      <c r="R976" s="33">
        <v>44.407565499999997</v>
      </c>
      <c r="S976" s="33">
        <v>42.140189200000002</v>
      </c>
      <c r="T976" s="33">
        <v>41.3544731</v>
      </c>
      <c r="U976" s="33">
        <v>41.108858400000003</v>
      </c>
      <c r="V976" s="33">
        <v>42.474244800000001</v>
      </c>
      <c r="W976" s="33">
        <v>43.256849799999998</v>
      </c>
      <c r="X976" s="33">
        <v>45.563509000000003</v>
      </c>
      <c r="Y976" s="33">
        <v>42.545739099999999</v>
      </c>
      <c r="Z976" s="33">
        <v>39.494894799999997</v>
      </c>
      <c r="AA976" s="33">
        <v>39.669577699999998</v>
      </c>
      <c r="AB976" s="33">
        <v>40.520870299999999</v>
      </c>
      <c r="AC976" s="33">
        <v>44.7369944</v>
      </c>
      <c r="AD976" s="33">
        <v>45.344015800000001</v>
      </c>
      <c r="AE976" s="33">
        <v>42.258718799999997</v>
      </c>
      <c r="AF976" s="33">
        <v>47.833880600000001</v>
      </c>
      <c r="AG976" s="33">
        <v>45.379226299999999</v>
      </c>
      <c r="AH976" s="33">
        <v>45.2035482</v>
      </c>
    </row>
    <row r="977" spans="1:34" ht="14.5" x14ac:dyDescent="0.35">
      <c r="A977" s="8" t="str">
        <f t="shared" si="17"/>
        <v>StaatsausgabenquoteSlowenien</v>
      </c>
      <c r="B977" s="8">
        <v>977</v>
      </c>
      <c r="C977" s="32" t="s">
        <v>304</v>
      </c>
      <c r="D977" s="32" t="s">
        <v>26</v>
      </c>
      <c r="E977" s="32" t="s">
        <v>62</v>
      </c>
      <c r="F977" s="32" t="s">
        <v>344</v>
      </c>
      <c r="G977" s="32" t="s">
        <v>32</v>
      </c>
      <c r="H977" s="32" t="s">
        <v>375</v>
      </c>
      <c r="I977" s="33">
        <v>47.533564699999999</v>
      </c>
      <c r="J977" s="33">
        <v>48.711538400000002</v>
      </c>
      <c r="K977" s="33">
        <v>47.261260900000003</v>
      </c>
      <c r="L977" s="33">
        <v>47.154679100000003</v>
      </c>
      <c r="M977" s="33">
        <v>46.6272673</v>
      </c>
      <c r="N977" s="33">
        <v>46.393707900000003</v>
      </c>
      <c r="O977" s="33">
        <v>45.539101299999999</v>
      </c>
      <c r="P977" s="33">
        <v>43.409831799999999</v>
      </c>
      <c r="Q977" s="33">
        <v>45.052563300000003</v>
      </c>
      <c r="R977" s="33">
        <v>49.3609559</v>
      </c>
      <c r="S977" s="33">
        <v>50.175957400000001</v>
      </c>
      <c r="T977" s="33">
        <v>50.856441599999997</v>
      </c>
      <c r="U977" s="33">
        <v>49.3545272</v>
      </c>
      <c r="V977" s="33">
        <v>60.267298799999999</v>
      </c>
      <c r="W977" s="33">
        <v>50.842250499999999</v>
      </c>
      <c r="X977" s="33">
        <v>48.710460900000001</v>
      </c>
      <c r="Y977" s="33">
        <v>46.162694299999998</v>
      </c>
      <c r="Z977" s="33">
        <v>44.0699592</v>
      </c>
      <c r="AA977" s="33">
        <v>43.469260300000002</v>
      </c>
      <c r="AB977" s="33">
        <v>43.375152700000001</v>
      </c>
      <c r="AC977" s="33">
        <v>51.358316299999998</v>
      </c>
      <c r="AD977" s="33">
        <v>49.4678301</v>
      </c>
      <c r="AE977" s="33">
        <v>47.159682699999998</v>
      </c>
      <c r="AF977" s="33">
        <v>47.854812699999997</v>
      </c>
      <c r="AG977" s="33">
        <v>47.626905700000002</v>
      </c>
      <c r="AH977" s="33">
        <v>46.342001000000003</v>
      </c>
    </row>
    <row r="978" spans="1:34" ht="14.5" x14ac:dyDescent="0.35">
      <c r="A978" s="8" t="str">
        <f t="shared" si="17"/>
        <v>StaatsausgabenquoteSpanien</v>
      </c>
      <c r="B978" s="8">
        <v>978</v>
      </c>
      <c r="C978" s="32" t="s">
        <v>304</v>
      </c>
      <c r="D978" s="32" t="s">
        <v>8</v>
      </c>
      <c r="E978" s="32" t="s">
        <v>62</v>
      </c>
      <c r="F978" s="32" t="s">
        <v>344</v>
      </c>
      <c r="G978" s="32" t="s">
        <v>32</v>
      </c>
      <c r="H978" s="32" t="s">
        <v>375</v>
      </c>
      <c r="I978" s="33">
        <v>39.106677300000001</v>
      </c>
      <c r="J978" s="33">
        <v>38.413222400000002</v>
      </c>
      <c r="K978" s="33">
        <v>38.637346000000001</v>
      </c>
      <c r="L978" s="33">
        <v>38.375177299999997</v>
      </c>
      <c r="M978" s="33">
        <v>38.831932999999999</v>
      </c>
      <c r="N978" s="33">
        <v>38.481081199999998</v>
      </c>
      <c r="O978" s="33">
        <v>38.435760100000003</v>
      </c>
      <c r="P978" s="33">
        <v>39.255108399999997</v>
      </c>
      <c r="Q978" s="33">
        <v>41.442632600000003</v>
      </c>
      <c r="R978" s="33">
        <v>46.230652499999998</v>
      </c>
      <c r="S978" s="33">
        <v>46.034385800000003</v>
      </c>
      <c r="T978" s="33">
        <v>46.154641599999998</v>
      </c>
      <c r="U978" s="33">
        <v>49.470470499999998</v>
      </c>
      <c r="V978" s="33">
        <v>46.387348799999998</v>
      </c>
      <c r="W978" s="33">
        <v>45.333078999999998</v>
      </c>
      <c r="X978" s="33">
        <v>44.048281600000003</v>
      </c>
      <c r="Y978" s="33">
        <v>42.462267400000002</v>
      </c>
      <c r="Z978" s="33">
        <v>41.313402600000003</v>
      </c>
      <c r="AA978" s="33">
        <v>41.812537800000001</v>
      </c>
      <c r="AB978" s="33">
        <v>42.283942400000001</v>
      </c>
      <c r="AC978" s="33">
        <v>51.900429799999998</v>
      </c>
      <c r="AD978" s="33">
        <v>50.026589399999999</v>
      </c>
      <c r="AE978" s="33">
        <v>47.3738782</v>
      </c>
      <c r="AF978" s="33">
        <v>46.839275899999997</v>
      </c>
      <c r="AG978" s="33">
        <v>46.665810100000002</v>
      </c>
      <c r="AH978" s="33">
        <v>46.402040100000001</v>
      </c>
    </row>
    <row r="979" spans="1:34" ht="14.5" x14ac:dyDescent="0.35">
      <c r="A979" s="8" t="str">
        <f t="shared" si="17"/>
        <v>StaatsausgabenquoteTschechische Republik</v>
      </c>
      <c r="B979" s="8">
        <v>979</v>
      </c>
      <c r="C979" s="32" t="s">
        <v>304</v>
      </c>
      <c r="D979" s="32" t="s">
        <v>22</v>
      </c>
      <c r="E979" s="32" t="s">
        <v>62</v>
      </c>
      <c r="F979" s="32" t="s">
        <v>344</v>
      </c>
      <c r="G979" s="32" t="s">
        <v>32</v>
      </c>
      <c r="H979" s="32" t="s">
        <v>375</v>
      </c>
      <c r="I979" s="33">
        <v>40.8469804</v>
      </c>
      <c r="J979" s="33">
        <v>43.3098654</v>
      </c>
      <c r="K979" s="33">
        <v>44.658195399999997</v>
      </c>
      <c r="L979" s="33">
        <v>49.119304999999997</v>
      </c>
      <c r="M979" s="33">
        <v>42.3240464</v>
      </c>
      <c r="N979" s="33">
        <v>42.369782600000001</v>
      </c>
      <c r="O979" s="33">
        <v>41.460502400000003</v>
      </c>
      <c r="P979" s="33">
        <v>40.438856199999996</v>
      </c>
      <c r="Q979" s="33">
        <v>40.868592999999997</v>
      </c>
      <c r="R979" s="33">
        <v>44.357411599999999</v>
      </c>
      <c r="S979" s="33">
        <v>43.6299955</v>
      </c>
      <c r="T979" s="33">
        <v>43.187654000000002</v>
      </c>
      <c r="U979" s="33">
        <v>44.6750872</v>
      </c>
      <c r="V979" s="33">
        <v>42.6501716</v>
      </c>
      <c r="W979" s="33">
        <v>42.6220602</v>
      </c>
      <c r="X979" s="33">
        <v>41.934129499999997</v>
      </c>
      <c r="Y979" s="33">
        <v>39.751021100000003</v>
      </c>
      <c r="Z979" s="33">
        <v>38.980085699999997</v>
      </c>
      <c r="AA979" s="33">
        <v>40.5946225</v>
      </c>
      <c r="AB979" s="33">
        <v>41.053903499999997</v>
      </c>
      <c r="AC979" s="33">
        <v>47.218779900000001</v>
      </c>
      <c r="AD979" s="33">
        <v>46.507409000000003</v>
      </c>
      <c r="AE979" s="33">
        <v>44.596094899999997</v>
      </c>
      <c r="AF979" s="33">
        <v>45.631982200000003</v>
      </c>
      <c r="AG979" s="33">
        <v>43.970311799999998</v>
      </c>
      <c r="AH979" s="33">
        <v>43.096201800000003</v>
      </c>
    </row>
    <row r="980" spans="1:34" ht="14.5" x14ac:dyDescent="0.35">
      <c r="A980" s="8" t="str">
        <f t="shared" si="17"/>
        <v>StaatsausgabenquoteUngarn</v>
      </c>
      <c r="B980" s="8">
        <v>980</v>
      </c>
      <c r="C980" s="32" t="s">
        <v>304</v>
      </c>
      <c r="D980" s="32" t="s">
        <v>24</v>
      </c>
      <c r="E980" s="32" t="s">
        <v>62</v>
      </c>
      <c r="F980" s="32" t="s">
        <v>344</v>
      </c>
      <c r="G980" s="32" t="s">
        <v>32</v>
      </c>
      <c r="H980" s="32" t="s">
        <v>375</v>
      </c>
      <c r="I980" s="33">
        <v>47.347015800000001</v>
      </c>
      <c r="J980" s="33">
        <v>47.252358999999998</v>
      </c>
      <c r="K980" s="33">
        <v>50.994819900000003</v>
      </c>
      <c r="L980" s="33">
        <v>49.121639299999998</v>
      </c>
      <c r="M980" s="33">
        <v>48.7217208</v>
      </c>
      <c r="N980" s="33">
        <v>49.3186757</v>
      </c>
      <c r="O980" s="33">
        <v>51.3576379</v>
      </c>
      <c r="P980" s="33">
        <v>49.861206799999998</v>
      </c>
      <c r="Q980" s="33">
        <v>48.745076300000001</v>
      </c>
      <c r="R980" s="33">
        <v>50.559037199999999</v>
      </c>
      <c r="S980" s="33">
        <v>48.812972899999998</v>
      </c>
      <c r="T980" s="33">
        <v>49.060603</v>
      </c>
      <c r="U980" s="33">
        <v>49.115836899999998</v>
      </c>
      <c r="V980" s="33">
        <v>50.061861</v>
      </c>
      <c r="W980" s="33">
        <v>50.045821099999998</v>
      </c>
      <c r="X980" s="33">
        <v>50.379700999999997</v>
      </c>
      <c r="Y980" s="33">
        <v>46.797618900000003</v>
      </c>
      <c r="Z980" s="33">
        <v>46.7177413</v>
      </c>
      <c r="AA980" s="33">
        <v>46.095672200000003</v>
      </c>
      <c r="AB980" s="33">
        <v>46.084515099999997</v>
      </c>
      <c r="AC980" s="33">
        <v>51.420896300000003</v>
      </c>
      <c r="AD980" s="33">
        <v>48.393884499999999</v>
      </c>
      <c r="AE980" s="33">
        <v>48.839478200000002</v>
      </c>
      <c r="AF980" s="33">
        <v>48.076973600000002</v>
      </c>
      <c r="AG980" s="33">
        <v>46.941413900000001</v>
      </c>
      <c r="AH980" s="33">
        <v>45.603641000000003</v>
      </c>
    </row>
    <row r="981" spans="1:34" ht="14.5" x14ac:dyDescent="0.35">
      <c r="A981" s="8" t="str">
        <f t="shared" si="17"/>
        <v>StaatsausgabenquoteVereinigtes Königreich Großbritannien und Nordirland</v>
      </c>
      <c r="B981" s="8">
        <v>981</v>
      </c>
      <c r="C981" s="32" t="s">
        <v>304</v>
      </c>
      <c r="D981" s="32" t="s">
        <v>57</v>
      </c>
      <c r="E981" s="32" t="s">
        <v>62</v>
      </c>
      <c r="F981" s="32" t="s">
        <v>344</v>
      </c>
      <c r="G981" s="32" t="s">
        <v>32</v>
      </c>
      <c r="H981" s="32" t="s">
        <v>375</v>
      </c>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3">
        <v>46.108205599999998</v>
      </c>
      <c r="AG981" s="33">
        <v>45.263806500000001</v>
      </c>
      <c r="AH981" s="33">
        <v>45.267405500000002</v>
      </c>
    </row>
    <row r="982" spans="1:34" ht="14.5" x14ac:dyDescent="0.35">
      <c r="A982" s="8" t="str">
        <f t="shared" si="17"/>
        <v>StaatsausgabenquoteZypern</v>
      </c>
      <c r="B982" s="8">
        <v>982</v>
      </c>
      <c r="C982" s="32" t="s">
        <v>304</v>
      </c>
      <c r="D982" s="32" t="s">
        <v>30</v>
      </c>
      <c r="E982" s="32" t="s">
        <v>62</v>
      </c>
      <c r="F982" s="32" t="s">
        <v>344</v>
      </c>
      <c r="G982" s="32" t="s">
        <v>32</v>
      </c>
      <c r="H982" s="32" t="s">
        <v>375</v>
      </c>
      <c r="I982" s="33">
        <v>34.434232100000003</v>
      </c>
      <c r="J982" s="33">
        <v>35.288068799999998</v>
      </c>
      <c r="K982" s="33">
        <v>36.951125900000001</v>
      </c>
      <c r="L982" s="33">
        <v>40.519131899999998</v>
      </c>
      <c r="M982" s="33">
        <v>38.540923900000003</v>
      </c>
      <c r="N982" s="33">
        <v>39.265134799999998</v>
      </c>
      <c r="O982" s="33">
        <v>38.697451600000001</v>
      </c>
      <c r="P982" s="33">
        <v>37.601404299999999</v>
      </c>
      <c r="Q982" s="33">
        <v>38.402216099999997</v>
      </c>
      <c r="R982" s="33">
        <v>42.1001002</v>
      </c>
      <c r="S982" s="33">
        <v>41.695934399999999</v>
      </c>
      <c r="T982" s="33">
        <v>42.075064699999999</v>
      </c>
      <c r="U982" s="33">
        <v>42.088967799999999</v>
      </c>
      <c r="V982" s="33">
        <v>42.847284000000002</v>
      </c>
      <c r="W982" s="33">
        <v>49.255268000000001</v>
      </c>
      <c r="X982" s="33">
        <v>40.439363200000003</v>
      </c>
      <c r="Y982" s="33">
        <v>37.285511300000003</v>
      </c>
      <c r="Z982" s="33">
        <v>36.410199900000002</v>
      </c>
      <c r="AA982" s="33">
        <v>42.6115681</v>
      </c>
      <c r="AB982" s="33">
        <v>38.482347400000002</v>
      </c>
      <c r="AC982" s="33">
        <v>44.221383099999997</v>
      </c>
      <c r="AD982" s="33">
        <v>41.9029509</v>
      </c>
      <c r="AE982" s="33">
        <v>38.809446700000002</v>
      </c>
      <c r="AF982" s="33">
        <v>40.0692582</v>
      </c>
      <c r="AG982" s="33">
        <v>41.244116200000001</v>
      </c>
      <c r="AH982" s="33">
        <v>40.577132599999999</v>
      </c>
    </row>
    <row r="983" spans="1:34" ht="14.5" x14ac:dyDescent="0.35">
      <c r="A983" s="8" t="str">
        <f t="shared" si="17"/>
        <v>StaatsverschuldungBelgien</v>
      </c>
      <c r="B983" s="8">
        <v>983</v>
      </c>
      <c r="C983" s="32" t="s">
        <v>98</v>
      </c>
      <c r="D983" s="32" t="s">
        <v>9</v>
      </c>
      <c r="E983" s="32" t="s">
        <v>62</v>
      </c>
      <c r="F983" s="32" t="s">
        <v>344</v>
      </c>
      <c r="G983" s="32" t="s">
        <v>32</v>
      </c>
      <c r="H983" s="32" t="s">
        <v>375</v>
      </c>
      <c r="I983" s="33">
        <v>109.5887</v>
      </c>
      <c r="J983" s="33">
        <v>108.2171</v>
      </c>
      <c r="K983" s="33">
        <v>105.4363</v>
      </c>
      <c r="L983" s="33">
        <v>101.65949999999999</v>
      </c>
      <c r="M983" s="33">
        <v>97.169700000000006</v>
      </c>
      <c r="N983" s="33">
        <v>95.141800000000003</v>
      </c>
      <c r="O983" s="33">
        <v>91.494200000000006</v>
      </c>
      <c r="P983" s="33">
        <v>87.324600000000004</v>
      </c>
      <c r="Q983" s="33">
        <v>93.159800000000004</v>
      </c>
      <c r="R983" s="33">
        <v>100.2167</v>
      </c>
      <c r="S983" s="33">
        <v>100.2732</v>
      </c>
      <c r="T983" s="33">
        <v>103.49469999999999</v>
      </c>
      <c r="U983" s="33">
        <v>104.8107</v>
      </c>
      <c r="V983" s="33">
        <v>105.48569999999999</v>
      </c>
      <c r="W983" s="33">
        <v>107.0424</v>
      </c>
      <c r="X983" s="33">
        <v>105.2324</v>
      </c>
      <c r="Y983" s="33">
        <v>105.00709999999999</v>
      </c>
      <c r="Z983" s="33">
        <v>102.0219</v>
      </c>
      <c r="AA983" s="33">
        <v>99.855999999999995</v>
      </c>
      <c r="AB983" s="33">
        <v>97.612799999999993</v>
      </c>
      <c r="AC983" s="33">
        <v>111.82080000000001</v>
      </c>
      <c r="AD983" s="33">
        <v>107.97880000000001</v>
      </c>
      <c r="AE983" s="33">
        <v>104.3352</v>
      </c>
      <c r="AF983" s="33">
        <v>106.2764</v>
      </c>
      <c r="AG983" s="33">
        <v>106.43429999999999</v>
      </c>
      <c r="AH983" s="33">
        <v>107.2722</v>
      </c>
    </row>
    <row r="984" spans="1:34" ht="14.5" x14ac:dyDescent="0.35">
      <c r="A984" s="8" t="str">
        <f t="shared" si="17"/>
        <v>StaatsverschuldungBulgarien</v>
      </c>
      <c r="B984" s="8">
        <v>984</v>
      </c>
      <c r="C984" s="32" t="s">
        <v>98</v>
      </c>
      <c r="D984" s="32" t="s">
        <v>25</v>
      </c>
      <c r="E984" s="32" t="s">
        <v>62</v>
      </c>
      <c r="F984" s="32" t="s">
        <v>344</v>
      </c>
      <c r="G984" s="32" t="s">
        <v>32</v>
      </c>
      <c r="H984" s="32" t="s">
        <v>375</v>
      </c>
      <c r="I984" s="33">
        <v>70.717100000000002</v>
      </c>
      <c r="J984" s="33">
        <v>64.505099999999999</v>
      </c>
      <c r="K984" s="33">
        <v>51.005499999999998</v>
      </c>
      <c r="L984" s="33">
        <v>43.378599999999999</v>
      </c>
      <c r="M984" s="33">
        <v>35.728000000000002</v>
      </c>
      <c r="N984" s="33">
        <v>26.581700000000001</v>
      </c>
      <c r="O984" s="33">
        <v>20.8721</v>
      </c>
      <c r="P984" s="33">
        <v>16.315899999999999</v>
      </c>
      <c r="Q984" s="33">
        <v>13.016</v>
      </c>
      <c r="R984" s="33">
        <v>13.6633</v>
      </c>
      <c r="S984" s="33">
        <v>15.2964</v>
      </c>
      <c r="T984" s="33">
        <v>15.151899999999999</v>
      </c>
      <c r="U984" s="33">
        <v>16.5794</v>
      </c>
      <c r="V984" s="33">
        <v>16.9954</v>
      </c>
      <c r="W984" s="33">
        <v>27.0061</v>
      </c>
      <c r="X984" s="33">
        <v>25.921800000000001</v>
      </c>
      <c r="Y984" s="33">
        <v>29.102499999999999</v>
      </c>
      <c r="Z984" s="33">
        <v>25.108899999999998</v>
      </c>
      <c r="AA984" s="33">
        <v>22.1126</v>
      </c>
      <c r="AB984" s="33">
        <v>20.007999999999999</v>
      </c>
      <c r="AC984" s="33">
        <v>24.561299999999999</v>
      </c>
      <c r="AD984" s="33">
        <v>23.942</v>
      </c>
      <c r="AE984" s="33">
        <v>22.555700000000002</v>
      </c>
      <c r="AF984" s="33">
        <v>23.4682</v>
      </c>
      <c r="AG984" s="33">
        <v>24.2807</v>
      </c>
      <c r="AH984" s="33">
        <v>26.093499999999999</v>
      </c>
    </row>
    <row r="985" spans="1:34" ht="14.5" x14ac:dyDescent="0.35">
      <c r="A985" s="8" t="str">
        <f t="shared" si="17"/>
        <v>StaatsverschuldungDänemark</v>
      </c>
      <c r="B985" s="8">
        <v>985</v>
      </c>
      <c r="C985" s="32" t="s">
        <v>98</v>
      </c>
      <c r="D985" s="32" t="s">
        <v>5</v>
      </c>
      <c r="E985" s="32" t="s">
        <v>62</v>
      </c>
      <c r="F985" s="32" t="s">
        <v>344</v>
      </c>
      <c r="G985" s="32" t="s">
        <v>32</v>
      </c>
      <c r="H985" s="32" t="s">
        <v>375</v>
      </c>
      <c r="I985" s="33">
        <v>52.354300000000002</v>
      </c>
      <c r="J985" s="33">
        <v>48.508299999999998</v>
      </c>
      <c r="K985" s="33">
        <v>49.081000000000003</v>
      </c>
      <c r="L985" s="33">
        <v>46.150100000000002</v>
      </c>
      <c r="M985" s="33">
        <v>44.155999999999999</v>
      </c>
      <c r="N985" s="33">
        <v>37.412199999999999</v>
      </c>
      <c r="O985" s="33">
        <v>31.549399999999999</v>
      </c>
      <c r="P985" s="33">
        <v>27.346</v>
      </c>
      <c r="Q985" s="33">
        <v>33.313200000000002</v>
      </c>
      <c r="R985" s="33">
        <v>40.181800000000003</v>
      </c>
      <c r="S985" s="33">
        <v>42.587899999999998</v>
      </c>
      <c r="T985" s="33">
        <v>46.070900000000002</v>
      </c>
      <c r="U985" s="33">
        <v>44.894199999999998</v>
      </c>
      <c r="V985" s="33">
        <v>44.0456</v>
      </c>
      <c r="W985" s="33">
        <v>44.270299999999999</v>
      </c>
      <c r="X985" s="33">
        <v>39.773699999999998</v>
      </c>
      <c r="Y985" s="33">
        <v>37.193100000000001</v>
      </c>
      <c r="Z985" s="33">
        <v>35.8934</v>
      </c>
      <c r="AA985" s="33">
        <v>33.999899999999997</v>
      </c>
      <c r="AB985" s="33">
        <v>33.684699999999999</v>
      </c>
      <c r="AC985" s="33">
        <v>42.274500000000003</v>
      </c>
      <c r="AD985" s="33">
        <v>36.0184</v>
      </c>
      <c r="AE985" s="33">
        <v>29.830100000000002</v>
      </c>
      <c r="AF985" s="33">
        <v>30.315799999999999</v>
      </c>
      <c r="AG985" s="33">
        <v>28.442799999999998</v>
      </c>
      <c r="AH985" s="33">
        <v>27.221699999999998</v>
      </c>
    </row>
    <row r="986" spans="1:34" ht="14.5" x14ac:dyDescent="0.35">
      <c r="A986" s="8" t="str">
        <f t="shared" si="17"/>
        <v>StaatsverschuldungDeutschland</v>
      </c>
      <c r="B986" s="8">
        <v>986</v>
      </c>
      <c r="C986" s="32" t="s">
        <v>98</v>
      </c>
      <c r="D986" s="32" t="s">
        <v>2</v>
      </c>
      <c r="E986" s="32" t="s">
        <v>62</v>
      </c>
      <c r="F986" s="32" t="s">
        <v>344</v>
      </c>
      <c r="G986" s="32" t="s">
        <v>32</v>
      </c>
      <c r="H986" s="32" t="s">
        <v>375</v>
      </c>
      <c r="I986" s="33">
        <v>59.339799999999997</v>
      </c>
      <c r="J986" s="33">
        <v>58.192999999999998</v>
      </c>
      <c r="K986" s="33">
        <v>59.945799999999998</v>
      </c>
      <c r="L986" s="33">
        <v>63.5383</v>
      </c>
      <c r="M986" s="33">
        <v>65.200900000000004</v>
      </c>
      <c r="N986" s="33">
        <v>67.546300000000002</v>
      </c>
      <c r="O986" s="33">
        <v>66.887100000000004</v>
      </c>
      <c r="P986" s="33">
        <v>64.158299999999997</v>
      </c>
      <c r="Q986" s="33">
        <v>65.681600000000003</v>
      </c>
      <c r="R986" s="33">
        <v>73.156599999999997</v>
      </c>
      <c r="S986" s="33">
        <v>81.994699999999995</v>
      </c>
      <c r="T986" s="33">
        <v>79.417199999999994</v>
      </c>
      <c r="U986" s="33">
        <v>80.745099999999994</v>
      </c>
      <c r="V986" s="33">
        <v>78.322400000000002</v>
      </c>
      <c r="W986" s="33">
        <v>75.2791</v>
      </c>
      <c r="X986" s="33">
        <v>71.9465</v>
      </c>
      <c r="Y986" s="33">
        <v>68.955299999999994</v>
      </c>
      <c r="Z986" s="33">
        <v>65.210099999999997</v>
      </c>
      <c r="AA986" s="33">
        <v>61.904600000000002</v>
      </c>
      <c r="AB986" s="33">
        <v>59.580399999999997</v>
      </c>
      <c r="AC986" s="33">
        <v>68.772999999999996</v>
      </c>
      <c r="AD986" s="33">
        <v>68.986099999999993</v>
      </c>
      <c r="AE986" s="33">
        <v>66.076899999999995</v>
      </c>
      <c r="AF986" s="33">
        <v>64.792599999999993</v>
      </c>
      <c r="AG986" s="33">
        <v>63.597000000000001</v>
      </c>
      <c r="AH986" s="33">
        <v>62.686399999999999</v>
      </c>
    </row>
    <row r="987" spans="1:34" ht="14.5" x14ac:dyDescent="0.35">
      <c r="A987" s="8" t="str">
        <f t="shared" si="17"/>
        <v>StaatsverschuldungEstland</v>
      </c>
      <c r="B987" s="8">
        <v>987</v>
      </c>
      <c r="C987" s="32" t="s">
        <v>98</v>
      </c>
      <c r="D987" s="32" t="s">
        <v>18</v>
      </c>
      <c r="E987" s="32" t="s">
        <v>62</v>
      </c>
      <c r="F987" s="32" t="s">
        <v>344</v>
      </c>
      <c r="G987" s="32" t="s">
        <v>32</v>
      </c>
      <c r="H987" s="32" t="s">
        <v>375</v>
      </c>
      <c r="I987" s="33">
        <v>5.1136999999999997</v>
      </c>
      <c r="J987" s="33">
        <v>4.7717000000000001</v>
      </c>
      <c r="K987" s="33">
        <v>5.6618000000000004</v>
      </c>
      <c r="L987" s="33">
        <v>5.6001000000000003</v>
      </c>
      <c r="M987" s="33">
        <v>5.1128</v>
      </c>
      <c r="N987" s="33">
        <v>4.6997</v>
      </c>
      <c r="O987" s="33">
        <v>4.6289999999999996</v>
      </c>
      <c r="P987" s="33">
        <v>3.7648999999999999</v>
      </c>
      <c r="Q987" s="33">
        <v>4.5095999999999998</v>
      </c>
      <c r="R987" s="33">
        <v>7.2397</v>
      </c>
      <c r="S987" s="33">
        <v>6.6609999999999996</v>
      </c>
      <c r="T987" s="33">
        <v>6.1604999999999999</v>
      </c>
      <c r="U987" s="33">
        <v>9.8371999999999993</v>
      </c>
      <c r="V987" s="33">
        <v>10.228</v>
      </c>
      <c r="W987" s="33">
        <v>10.623900000000001</v>
      </c>
      <c r="X987" s="33">
        <v>10.069100000000001</v>
      </c>
      <c r="Y987" s="33">
        <v>9.9968000000000004</v>
      </c>
      <c r="Z987" s="33">
        <v>9.1216000000000008</v>
      </c>
      <c r="AA987" s="33">
        <v>8.2036999999999995</v>
      </c>
      <c r="AB987" s="33">
        <v>8.4913000000000007</v>
      </c>
      <c r="AC987" s="33">
        <v>18.572399999999998</v>
      </c>
      <c r="AD987" s="33">
        <v>17.7532</v>
      </c>
      <c r="AE987" s="33">
        <v>18.487100000000002</v>
      </c>
      <c r="AF987" s="33">
        <v>19.215199999999999</v>
      </c>
      <c r="AG987" s="33">
        <v>20.529</v>
      </c>
      <c r="AH987" s="33">
        <v>23.1572</v>
      </c>
    </row>
    <row r="988" spans="1:34" ht="14.5" x14ac:dyDescent="0.35">
      <c r="A988" s="8" t="str">
        <f t="shared" si="17"/>
        <v>StaatsverschuldungEU27</v>
      </c>
      <c r="B988" s="8">
        <v>988</v>
      </c>
      <c r="C988" s="32" t="s">
        <v>98</v>
      </c>
      <c r="D988" s="32" t="s">
        <v>368</v>
      </c>
      <c r="E988" s="32" t="s">
        <v>62</v>
      </c>
      <c r="F988" s="32" t="s">
        <v>344</v>
      </c>
      <c r="G988" s="32" t="s">
        <v>32</v>
      </c>
      <c r="H988" s="32" t="s">
        <v>375</v>
      </c>
      <c r="I988" s="33">
        <v>66.376499999999993</v>
      </c>
      <c r="J988" s="33">
        <v>65.573700000000002</v>
      </c>
      <c r="K988" s="33">
        <v>65.436099999999996</v>
      </c>
      <c r="L988" s="33">
        <v>66.662000000000006</v>
      </c>
      <c r="M988" s="33">
        <v>66.982600000000005</v>
      </c>
      <c r="N988" s="33">
        <v>67.125500000000002</v>
      </c>
      <c r="O988" s="33">
        <v>64.979100000000003</v>
      </c>
      <c r="P988" s="33">
        <v>62.2712</v>
      </c>
      <c r="Q988" s="33">
        <v>64.993600000000001</v>
      </c>
      <c r="R988" s="33">
        <v>75.741699999999994</v>
      </c>
      <c r="S988" s="33">
        <v>80.599299999999999</v>
      </c>
      <c r="T988" s="33">
        <v>82.376800000000003</v>
      </c>
      <c r="U988" s="33">
        <v>86.707400000000007</v>
      </c>
      <c r="V988" s="33">
        <v>88.825900000000004</v>
      </c>
      <c r="W988" s="33">
        <v>88.981499999999997</v>
      </c>
      <c r="X988" s="33">
        <v>86.997399999999999</v>
      </c>
      <c r="Y988" s="33">
        <v>86.156199999999998</v>
      </c>
      <c r="Z988" s="33">
        <v>83.643299999999996</v>
      </c>
      <c r="AA988" s="33">
        <v>81.52</v>
      </c>
      <c r="AB988" s="33">
        <v>79.3536</v>
      </c>
      <c r="AC988" s="33">
        <v>91.663600000000002</v>
      </c>
      <c r="AD988" s="33">
        <v>88.927800000000005</v>
      </c>
      <c r="AE988" s="33">
        <v>84.842699999999994</v>
      </c>
      <c r="AF988" s="33">
        <v>83.135499999999993</v>
      </c>
      <c r="AG988" s="33">
        <v>82.725200000000001</v>
      </c>
      <c r="AH988" s="33">
        <v>82.534400000000005</v>
      </c>
    </row>
    <row r="989" spans="1:34" ht="14.5" x14ac:dyDescent="0.35">
      <c r="A989" s="8" t="str">
        <f t="shared" si="17"/>
        <v>StaatsverschuldungFinnland</v>
      </c>
      <c r="B989" s="8">
        <v>989</v>
      </c>
      <c r="C989" s="32" t="s">
        <v>98</v>
      </c>
      <c r="D989" s="32" t="s">
        <v>14</v>
      </c>
      <c r="E989" s="32" t="s">
        <v>62</v>
      </c>
      <c r="F989" s="32" t="s">
        <v>344</v>
      </c>
      <c r="G989" s="32" t="s">
        <v>32</v>
      </c>
      <c r="H989" s="32" t="s">
        <v>375</v>
      </c>
      <c r="I989" s="33">
        <v>45.121000000000002</v>
      </c>
      <c r="J989" s="33">
        <v>43.439</v>
      </c>
      <c r="K989" s="33">
        <v>42.629600000000003</v>
      </c>
      <c r="L989" s="33">
        <v>45.145600000000002</v>
      </c>
      <c r="M989" s="33">
        <v>44.933199999999999</v>
      </c>
      <c r="N989" s="33">
        <v>42.1387</v>
      </c>
      <c r="O989" s="33">
        <v>40.215899999999998</v>
      </c>
      <c r="P989" s="33">
        <v>35.9968</v>
      </c>
      <c r="Q989" s="33">
        <v>34.712899999999998</v>
      </c>
      <c r="R989" s="33">
        <v>44.127299999999998</v>
      </c>
      <c r="S989" s="33">
        <v>50.113999999999997</v>
      </c>
      <c r="T989" s="33">
        <v>51.934399999999997</v>
      </c>
      <c r="U989" s="33">
        <v>57.666499999999999</v>
      </c>
      <c r="V989" s="33">
        <v>60.554699999999997</v>
      </c>
      <c r="W989" s="33">
        <v>64.456800000000001</v>
      </c>
      <c r="X989" s="33">
        <v>68.331699999999998</v>
      </c>
      <c r="Y989" s="33">
        <v>68.023300000000006</v>
      </c>
      <c r="Z989" s="33">
        <v>66.043499999999995</v>
      </c>
      <c r="AA989" s="33">
        <v>64.843100000000007</v>
      </c>
      <c r="AB989" s="33">
        <v>64.877099999999999</v>
      </c>
      <c r="AC989" s="33">
        <v>74.738500000000002</v>
      </c>
      <c r="AD989" s="33">
        <v>72.509900000000002</v>
      </c>
      <c r="AE989" s="33">
        <v>73.285600000000002</v>
      </c>
      <c r="AF989" s="33">
        <v>74.262299999999996</v>
      </c>
      <c r="AG989" s="33">
        <v>76.915300000000002</v>
      </c>
      <c r="AH989" s="33">
        <v>79.127899999999997</v>
      </c>
    </row>
    <row r="990" spans="1:34" ht="14.5" x14ac:dyDescent="0.35">
      <c r="A990" s="8" t="str">
        <f t="shared" ref="A990:A1053" si="18">C990&amp;D990</f>
        <v>StaatsverschuldungFrankreich</v>
      </c>
      <c r="B990" s="8">
        <v>990</v>
      </c>
      <c r="C990" s="32" t="s">
        <v>98</v>
      </c>
      <c r="D990" s="32" t="s">
        <v>0</v>
      </c>
      <c r="E990" s="32" t="s">
        <v>62</v>
      </c>
      <c r="F990" s="32" t="s">
        <v>344</v>
      </c>
      <c r="G990" s="32" t="s">
        <v>32</v>
      </c>
      <c r="H990" s="32" t="s">
        <v>375</v>
      </c>
      <c r="I990" s="33">
        <v>58.882399999999997</v>
      </c>
      <c r="J990" s="33">
        <v>58.343899999999998</v>
      </c>
      <c r="K990" s="33">
        <v>60.258000000000003</v>
      </c>
      <c r="L990" s="33">
        <v>64.412700000000001</v>
      </c>
      <c r="M990" s="33">
        <v>65.939099999999996</v>
      </c>
      <c r="N990" s="33">
        <v>67.382999999999996</v>
      </c>
      <c r="O990" s="33">
        <v>64.610799999999998</v>
      </c>
      <c r="P990" s="33">
        <v>64.535499999999999</v>
      </c>
      <c r="Q990" s="33">
        <v>68.778300000000002</v>
      </c>
      <c r="R990" s="33">
        <v>83.038899999999998</v>
      </c>
      <c r="S990" s="33">
        <v>85.256900000000002</v>
      </c>
      <c r="T990" s="33">
        <v>87.834400000000002</v>
      </c>
      <c r="U990" s="33">
        <v>90.603999999999999</v>
      </c>
      <c r="V990" s="33">
        <v>93.413200000000003</v>
      </c>
      <c r="W990" s="33">
        <v>94.8887</v>
      </c>
      <c r="X990" s="33">
        <v>95.579700000000003</v>
      </c>
      <c r="Y990" s="33">
        <v>97.956800000000001</v>
      </c>
      <c r="Z990" s="33">
        <v>98.132099999999994</v>
      </c>
      <c r="AA990" s="33">
        <v>97.781499999999994</v>
      </c>
      <c r="AB990" s="33">
        <v>97.428100000000001</v>
      </c>
      <c r="AC990" s="33">
        <v>114.6482</v>
      </c>
      <c r="AD990" s="33">
        <v>112.85209999999999</v>
      </c>
      <c r="AE990" s="33">
        <v>111.7555</v>
      </c>
      <c r="AF990" s="33">
        <v>109.5651</v>
      </c>
      <c r="AG990" s="33">
        <v>109.4734</v>
      </c>
      <c r="AH990" s="33">
        <v>110.0355</v>
      </c>
    </row>
    <row r="991" spans="1:34" ht="14.5" x14ac:dyDescent="0.35">
      <c r="A991" s="8" t="str">
        <f t="shared" si="18"/>
        <v>StaatsverschuldungGriechenland</v>
      </c>
      <c r="B991" s="8">
        <v>991</v>
      </c>
      <c r="C991" s="32" t="s">
        <v>98</v>
      </c>
      <c r="D991" s="32" t="s">
        <v>6</v>
      </c>
      <c r="E991" s="32" t="s">
        <v>62</v>
      </c>
      <c r="F991" s="32" t="s">
        <v>344</v>
      </c>
      <c r="G991" s="32" t="s">
        <v>32</v>
      </c>
      <c r="H991" s="32" t="s">
        <v>375</v>
      </c>
      <c r="I991" s="33">
        <v>104.9344</v>
      </c>
      <c r="J991" s="33">
        <v>107.0812</v>
      </c>
      <c r="K991" s="33">
        <v>104.8631</v>
      </c>
      <c r="L991" s="33">
        <v>101.45610000000001</v>
      </c>
      <c r="M991" s="33">
        <v>102.8734</v>
      </c>
      <c r="N991" s="33">
        <v>107.39490000000001</v>
      </c>
      <c r="O991" s="33">
        <v>103.6117</v>
      </c>
      <c r="P991" s="33">
        <v>103.10299999999999</v>
      </c>
      <c r="Q991" s="33">
        <v>109.41549999999999</v>
      </c>
      <c r="R991" s="33">
        <v>126.74469999999999</v>
      </c>
      <c r="S991" s="33">
        <v>147.49420000000001</v>
      </c>
      <c r="T991" s="33">
        <v>175.2192</v>
      </c>
      <c r="U991" s="33">
        <v>161.95140000000001</v>
      </c>
      <c r="V991" s="33">
        <v>178.16890000000001</v>
      </c>
      <c r="W991" s="33">
        <v>180.3409</v>
      </c>
      <c r="X991" s="33">
        <v>176.7483</v>
      </c>
      <c r="Y991" s="33">
        <v>180.52869999999999</v>
      </c>
      <c r="Z991" s="33">
        <v>179.4658</v>
      </c>
      <c r="AA991" s="33">
        <v>186.41419999999999</v>
      </c>
      <c r="AB991" s="33">
        <v>180.6105</v>
      </c>
      <c r="AC991" s="33">
        <v>207.00299999999999</v>
      </c>
      <c r="AD991" s="33">
        <v>194.95760000000001</v>
      </c>
      <c r="AE991" s="33">
        <v>172.58590000000001</v>
      </c>
      <c r="AF991" s="33">
        <v>160.87530000000001</v>
      </c>
      <c r="AG991" s="33">
        <v>151.92580000000001</v>
      </c>
      <c r="AH991" s="33">
        <v>147.87190000000001</v>
      </c>
    </row>
    <row r="992" spans="1:34" ht="14.5" x14ac:dyDescent="0.35">
      <c r="A992" s="8" t="str">
        <f t="shared" si="18"/>
        <v>StaatsverschuldungIrland</v>
      </c>
      <c r="B992" s="8">
        <v>992</v>
      </c>
      <c r="C992" s="32" t="s">
        <v>98</v>
      </c>
      <c r="D992" s="32" t="s">
        <v>4</v>
      </c>
      <c r="E992" s="32" t="s">
        <v>62</v>
      </c>
      <c r="F992" s="32" t="s">
        <v>344</v>
      </c>
      <c r="G992" s="32" t="s">
        <v>32</v>
      </c>
      <c r="H992" s="32" t="s">
        <v>375</v>
      </c>
      <c r="I992" s="33">
        <v>36.401600000000002</v>
      </c>
      <c r="J992" s="33">
        <v>33.556800000000003</v>
      </c>
      <c r="K992" s="33">
        <v>30.8736</v>
      </c>
      <c r="L992" s="33">
        <v>29.818899999999999</v>
      </c>
      <c r="M992" s="33">
        <v>28.087</v>
      </c>
      <c r="N992" s="33">
        <v>26.053699999999999</v>
      </c>
      <c r="O992" s="33">
        <v>23.645199999999999</v>
      </c>
      <c r="P992" s="33">
        <v>23.942399999999999</v>
      </c>
      <c r="Q992" s="33">
        <v>42.5137</v>
      </c>
      <c r="R992" s="33">
        <v>61.754100000000001</v>
      </c>
      <c r="S992" s="33">
        <v>86.1631</v>
      </c>
      <c r="T992" s="33">
        <v>110.4195</v>
      </c>
      <c r="U992" s="33">
        <v>119.8653</v>
      </c>
      <c r="V992" s="33">
        <v>120.0551</v>
      </c>
      <c r="W992" s="33">
        <v>104.0475</v>
      </c>
      <c r="X992" s="33">
        <v>76.534599999999998</v>
      </c>
      <c r="Y992" s="33">
        <v>74.385099999999994</v>
      </c>
      <c r="Z992" s="33">
        <v>67.418099999999995</v>
      </c>
      <c r="AA992" s="33">
        <v>62.865499999999997</v>
      </c>
      <c r="AB992" s="33">
        <v>57.072699999999998</v>
      </c>
      <c r="AC992" s="33">
        <v>58.064</v>
      </c>
      <c r="AD992" s="33">
        <v>54.398400000000002</v>
      </c>
      <c r="AE992" s="33">
        <v>44.394300000000001</v>
      </c>
      <c r="AF992" s="33">
        <v>42.972700000000003</v>
      </c>
      <c r="AG992" s="33">
        <v>41.415900000000001</v>
      </c>
      <c r="AH992" s="33">
        <v>40.237299999999998</v>
      </c>
    </row>
    <row r="993" spans="1:34" ht="14.5" x14ac:dyDescent="0.35">
      <c r="A993" s="8" t="str">
        <f t="shared" si="18"/>
        <v>StaatsverschuldungItalien</v>
      </c>
      <c r="B993" s="8">
        <v>993</v>
      </c>
      <c r="C993" s="32" t="s">
        <v>98</v>
      </c>
      <c r="D993" s="32" t="s">
        <v>3</v>
      </c>
      <c r="E993" s="32" t="s">
        <v>62</v>
      </c>
      <c r="F993" s="32" t="s">
        <v>344</v>
      </c>
      <c r="G993" s="32" t="s">
        <v>32</v>
      </c>
      <c r="H993" s="32" t="s">
        <v>375</v>
      </c>
      <c r="I993" s="33">
        <v>109.0258</v>
      </c>
      <c r="J993" s="33">
        <v>108.88630000000001</v>
      </c>
      <c r="K993" s="33">
        <v>106.3605</v>
      </c>
      <c r="L993" s="33">
        <v>105.49460000000001</v>
      </c>
      <c r="M993" s="33">
        <v>105.1009</v>
      </c>
      <c r="N993" s="33">
        <v>106.5575</v>
      </c>
      <c r="O993" s="33">
        <v>106.7398</v>
      </c>
      <c r="P993" s="33">
        <v>103.8895</v>
      </c>
      <c r="Q993" s="33">
        <v>106.164</v>
      </c>
      <c r="R993" s="33">
        <v>116.6097</v>
      </c>
      <c r="S993" s="33">
        <v>119.1985</v>
      </c>
      <c r="T993" s="33">
        <v>119.693</v>
      </c>
      <c r="U993" s="33">
        <v>126.49469999999999</v>
      </c>
      <c r="V993" s="33">
        <v>132.45699999999999</v>
      </c>
      <c r="W993" s="33">
        <v>135.36709999999999</v>
      </c>
      <c r="X993" s="33">
        <v>135.28110000000001</v>
      </c>
      <c r="Y993" s="33">
        <v>134.7851</v>
      </c>
      <c r="Z993" s="33">
        <v>134.1626</v>
      </c>
      <c r="AA993" s="33">
        <v>134.44309999999999</v>
      </c>
      <c r="AB993" s="33">
        <v>134.1566</v>
      </c>
      <c r="AC993" s="33">
        <v>154.91679999999999</v>
      </c>
      <c r="AD993" s="33">
        <v>147.05789999999999</v>
      </c>
      <c r="AE993" s="33">
        <v>141.66849999999999</v>
      </c>
      <c r="AF993" s="33">
        <v>139.8193</v>
      </c>
      <c r="AG993" s="33">
        <v>140.56399999999999</v>
      </c>
      <c r="AH993" s="33">
        <v>140.89410000000001</v>
      </c>
    </row>
    <row r="994" spans="1:34" ht="14.5" x14ac:dyDescent="0.35">
      <c r="A994" s="8" t="str">
        <f t="shared" si="18"/>
        <v>StaatsverschuldungKroatien</v>
      </c>
      <c r="B994" s="8">
        <v>994</v>
      </c>
      <c r="C994" s="32" t="s">
        <v>98</v>
      </c>
      <c r="D994" s="32" t="s">
        <v>27</v>
      </c>
      <c r="E994" s="32" t="s">
        <v>62</v>
      </c>
      <c r="F994" s="32" t="s">
        <v>344</v>
      </c>
      <c r="G994" s="32" t="s">
        <v>32</v>
      </c>
      <c r="H994" s="32" t="s">
        <v>375</v>
      </c>
      <c r="I994" s="33">
        <v>35.444099999999999</v>
      </c>
      <c r="J994" s="33">
        <v>36.594799999999999</v>
      </c>
      <c r="K994" s="33">
        <v>36.453600000000002</v>
      </c>
      <c r="L994" s="33">
        <v>37.837800000000001</v>
      </c>
      <c r="M994" s="33">
        <v>39.941000000000003</v>
      </c>
      <c r="N994" s="33">
        <v>40.886499999999998</v>
      </c>
      <c r="O994" s="33">
        <v>38.363399999999999</v>
      </c>
      <c r="P994" s="33">
        <v>37.064</v>
      </c>
      <c r="Q994" s="33">
        <v>38.890900000000002</v>
      </c>
      <c r="R994" s="33">
        <v>48.096699999999998</v>
      </c>
      <c r="S994" s="33">
        <v>56.959499999999998</v>
      </c>
      <c r="T994" s="33">
        <v>63.296700000000001</v>
      </c>
      <c r="U994" s="33">
        <v>69.085899999999995</v>
      </c>
      <c r="V994" s="33">
        <v>79.963399999999993</v>
      </c>
      <c r="W994" s="33">
        <v>83.602199999999996</v>
      </c>
      <c r="X994" s="33">
        <v>83.010999999999996</v>
      </c>
      <c r="Y994" s="33">
        <v>79.469700000000003</v>
      </c>
      <c r="Z994" s="33">
        <v>76.340299999999999</v>
      </c>
      <c r="AA994" s="33">
        <v>73.065700000000007</v>
      </c>
      <c r="AB994" s="33">
        <v>70.877300000000005</v>
      </c>
      <c r="AC994" s="33">
        <v>86.775899999999993</v>
      </c>
      <c r="AD994" s="33">
        <v>78.121200000000002</v>
      </c>
      <c r="AE994" s="33">
        <v>68.163300000000007</v>
      </c>
      <c r="AF994" s="33">
        <v>60.805100000000003</v>
      </c>
      <c r="AG994" s="33">
        <v>58.832299999999996</v>
      </c>
      <c r="AH994" s="33">
        <v>58.219799999999999</v>
      </c>
    </row>
    <row r="995" spans="1:34" ht="14.5" x14ac:dyDescent="0.35">
      <c r="A995" s="8" t="str">
        <f t="shared" si="18"/>
        <v>StaatsverschuldungLettland</v>
      </c>
      <c r="B995" s="8">
        <v>995</v>
      </c>
      <c r="C995" s="32" t="s">
        <v>98</v>
      </c>
      <c r="D995" s="32" t="s">
        <v>19</v>
      </c>
      <c r="E995" s="32" t="s">
        <v>62</v>
      </c>
      <c r="F995" s="32" t="s">
        <v>344</v>
      </c>
      <c r="G995" s="32" t="s">
        <v>32</v>
      </c>
      <c r="H995" s="32" t="s">
        <v>375</v>
      </c>
      <c r="I995" s="33">
        <v>12.0725</v>
      </c>
      <c r="J995" s="33">
        <v>13.8202</v>
      </c>
      <c r="K995" s="33">
        <v>13.0068</v>
      </c>
      <c r="L995" s="33">
        <v>14.0977</v>
      </c>
      <c r="M995" s="33">
        <v>14.5746</v>
      </c>
      <c r="N995" s="33">
        <v>11.882400000000001</v>
      </c>
      <c r="O995" s="33">
        <v>10.0151</v>
      </c>
      <c r="P995" s="33">
        <v>8.4457000000000004</v>
      </c>
      <c r="Q995" s="33">
        <v>18.5364</v>
      </c>
      <c r="R995" s="33">
        <v>36.9542</v>
      </c>
      <c r="S995" s="33">
        <v>47.643799999999999</v>
      </c>
      <c r="T995" s="33">
        <v>45.064599999999999</v>
      </c>
      <c r="U995" s="33">
        <v>42.400599999999997</v>
      </c>
      <c r="V995" s="33">
        <v>40.318199999999997</v>
      </c>
      <c r="W995" s="33">
        <v>41.555799999999998</v>
      </c>
      <c r="X995" s="33">
        <v>36.9895</v>
      </c>
      <c r="Y995" s="33">
        <v>40.297899999999998</v>
      </c>
      <c r="Z995" s="33">
        <v>38.883899999999997</v>
      </c>
      <c r="AA995" s="33">
        <v>36.990299999999998</v>
      </c>
      <c r="AB995" s="33">
        <v>36.663699999999999</v>
      </c>
      <c r="AC995" s="33">
        <v>42.214700000000001</v>
      </c>
      <c r="AD995" s="33">
        <v>44.044499999999999</v>
      </c>
      <c r="AE995" s="33">
        <v>41.029499999999999</v>
      </c>
      <c r="AF995" s="33">
        <v>41.699100000000001</v>
      </c>
      <c r="AG995" s="33">
        <v>42.308399999999999</v>
      </c>
      <c r="AH995" s="33">
        <v>43.1952</v>
      </c>
    </row>
    <row r="996" spans="1:34" ht="14.5" x14ac:dyDescent="0.35">
      <c r="A996" s="8" t="str">
        <f t="shared" si="18"/>
        <v>StaatsverschuldungLitauen</v>
      </c>
      <c r="B996" s="8">
        <v>996</v>
      </c>
      <c r="C996" s="32" t="s">
        <v>98</v>
      </c>
      <c r="D996" s="32" t="s">
        <v>20</v>
      </c>
      <c r="E996" s="32" t="s">
        <v>62</v>
      </c>
      <c r="F996" s="32" t="s">
        <v>344</v>
      </c>
      <c r="G996" s="32" t="s">
        <v>32</v>
      </c>
      <c r="H996" s="32" t="s">
        <v>375</v>
      </c>
      <c r="I996" s="33">
        <v>23.518000000000001</v>
      </c>
      <c r="J996" s="33">
        <v>22.922999999999998</v>
      </c>
      <c r="K996" s="33">
        <v>22.166499999999999</v>
      </c>
      <c r="L996" s="33">
        <v>20.3886</v>
      </c>
      <c r="M996" s="33">
        <v>18.6858</v>
      </c>
      <c r="N996" s="33">
        <v>17.645</v>
      </c>
      <c r="O996" s="33">
        <v>17.261299999999999</v>
      </c>
      <c r="P996" s="33">
        <v>15.8894</v>
      </c>
      <c r="Q996" s="33">
        <v>14.5808</v>
      </c>
      <c r="R996" s="33">
        <v>27.990100000000002</v>
      </c>
      <c r="S996" s="33">
        <v>36.209499999999998</v>
      </c>
      <c r="T996" s="33">
        <v>37.133899999999997</v>
      </c>
      <c r="U996" s="33">
        <v>39.700800000000001</v>
      </c>
      <c r="V996" s="33">
        <v>38.672899999999998</v>
      </c>
      <c r="W996" s="33">
        <v>40.533299999999997</v>
      </c>
      <c r="X996" s="33">
        <v>42.523800000000001</v>
      </c>
      <c r="Y996" s="33">
        <v>39.719099999999997</v>
      </c>
      <c r="Z996" s="33">
        <v>39.124299999999998</v>
      </c>
      <c r="AA996" s="33">
        <v>33.662799999999997</v>
      </c>
      <c r="AB996" s="33">
        <v>35.797400000000003</v>
      </c>
      <c r="AC996" s="33">
        <v>46.242199999999997</v>
      </c>
      <c r="AD996" s="33">
        <v>43.442399999999999</v>
      </c>
      <c r="AE996" s="33">
        <v>38.0901</v>
      </c>
      <c r="AF996" s="33">
        <v>37.304600000000001</v>
      </c>
      <c r="AG996" s="33">
        <v>38.309199999999997</v>
      </c>
      <c r="AH996" s="33">
        <v>38.9876</v>
      </c>
    </row>
    <row r="997" spans="1:34" ht="14.5" x14ac:dyDescent="0.35">
      <c r="A997" s="8" t="str">
        <f t="shared" si="18"/>
        <v>StaatsverschuldungLuxemburg</v>
      </c>
      <c r="B997" s="8">
        <v>997</v>
      </c>
      <c r="C997" s="32" t="s">
        <v>98</v>
      </c>
      <c r="D997" s="32" t="s">
        <v>10</v>
      </c>
      <c r="E997" s="32" t="s">
        <v>62</v>
      </c>
      <c r="F997" s="32" t="s">
        <v>344</v>
      </c>
      <c r="G997" s="32" t="s">
        <v>32</v>
      </c>
      <c r="H997" s="32" t="s">
        <v>375</v>
      </c>
      <c r="I997" s="33">
        <v>7.4950000000000001</v>
      </c>
      <c r="J997" s="33">
        <v>7.6365999999999996</v>
      </c>
      <c r="K997" s="33">
        <v>7.4542999999999999</v>
      </c>
      <c r="L997" s="33">
        <v>7.4391999999999996</v>
      </c>
      <c r="M997" s="33">
        <v>7.8342000000000001</v>
      </c>
      <c r="N997" s="33">
        <v>7.9561000000000002</v>
      </c>
      <c r="O997" s="33">
        <v>8.2101000000000006</v>
      </c>
      <c r="P997" s="33">
        <v>8.0998000000000001</v>
      </c>
      <c r="Q997" s="33">
        <v>14.635</v>
      </c>
      <c r="R997" s="33">
        <v>15.2888</v>
      </c>
      <c r="S997" s="33">
        <v>19.092400000000001</v>
      </c>
      <c r="T997" s="33">
        <v>18.505800000000001</v>
      </c>
      <c r="U997" s="33">
        <v>20.851700000000001</v>
      </c>
      <c r="V997" s="33">
        <v>22.402899999999999</v>
      </c>
      <c r="W997" s="33">
        <v>21.8521</v>
      </c>
      <c r="X997" s="33">
        <v>21.117100000000001</v>
      </c>
      <c r="Y997" s="33">
        <v>19.590199999999999</v>
      </c>
      <c r="Z997" s="33">
        <v>21.7957</v>
      </c>
      <c r="AA997" s="33">
        <v>20.908300000000001</v>
      </c>
      <c r="AB997" s="33">
        <v>22.361899999999999</v>
      </c>
      <c r="AC997" s="33">
        <v>24.604299999999999</v>
      </c>
      <c r="AD997" s="33">
        <v>24.503799999999998</v>
      </c>
      <c r="AE997" s="33">
        <v>24.7331</v>
      </c>
      <c r="AF997" s="33">
        <v>26.778500000000001</v>
      </c>
      <c r="AG997" s="33">
        <v>28.6754</v>
      </c>
      <c r="AH997" s="33">
        <v>29.264199999999999</v>
      </c>
    </row>
    <row r="998" spans="1:34" ht="14.5" x14ac:dyDescent="0.35">
      <c r="A998" s="8" t="str">
        <f t="shared" si="18"/>
        <v>StaatsverschuldungMalta</v>
      </c>
      <c r="B998" s="8">
        <v>998</v>
      </c>
      <c r="C998" s="32" t="s">
        <v>98</v>
      </c>
      <c r="D998" s="32" t="s">
        <v>16</v>
      </c>
      <c r="E998" s="32" t="s">
        <v>62</v>
      </c>
      <c r="F998" s="32" t="s">
        <v>344</v>
      </c>
      <c r="G998" s="32" t="s">
        <v>32</v>
      </c>
      <c r="H998" s="32" t="s">
        <v>375</v>
      </c>
      <c r="I998" s="33">
        <v>60.654699999999998</v>
      </c>
      <c r="J998" s="33">
        <v>64.888099999999994</v>
      </c>
      <c r="K998" s="33">
        <v>63.15</v>
      </c>
      <c r="L998" s="33">
        <v>68.628399999999999</v>
      </c>
      <c r="M998" s="33">
        <v>71.2851</v>
      </c>
      <c r="N998" s="33">
        <v>69.901600000000002</v>
      </c>
      <c r="O998" s="33">
        <v>64.277299999999997</v>
      </c>
      <c r="P998" s="33">
        <v>61.907200000000003</v>
      </c>
      <c r="Q998" s="33">
        <v>61.827100000000002</v>
      </c>
      <c r="R998" s="33">
        <v>66.340900000000005</v>
      </c>
      <c r="S998" s="33">
        <v>65.472899999999996</v>
      </c>
      <c r="T998" s="33">
        <v>70.015600000000006</v>
      </c>
      <c r="U998" s="33">
        <v>66.636300000000006</v>
      </c>
      <c r="V998" s="33">
        <v>66.4422</v>
      </c>
      <c r="W998" s="33">
        <v>62.0871</v>
      </c>
      <c r="X998" s="33">
        <v>56.249499999999998</v>
      </c>
      <c r="Y998" s="33">
        <v>54.735100000000003</v>
      </c>
      <c r="Z998" s="33">
        <v>47.797499999999999</v>
      </c>
      <c r="AA998" s="33">
        <v>43.407600000000002</v>
      </c>
      <c r="AB998" s="33">
        <v>40.042200000000001</v>
      </c>
      <c r="AC998" s="33">
        <v>52.23</v>
      </c>
      <c r="AD998" s="33">
        <v>54.038699999999999</v>
      </c>
      <c r="AE998" s="33">
        <v>52.290500000000002</v>
      </c>
      <c r="AF998" s="33">
        <v>53.282600000000002</v>
      </c>
      <c r="AG998" s="33">
        <v>55.836500000000001</v>
      </c>
      <c r="AH998" s="33">
        <v>57.165599999999998</v>
      </c>
    </row>
    <row r="999" spans="1:34" ht="14.5" x14ac:dyDescent="0.35">
      <c r="A999" s="8" t="str">
        <f t="shared" si="18"/>
        <v>StaatsverschuldungNiederlande</v>
      </c>
      <c r="B999" s="8">
        <v>999</v>
      </c>
      <c r="C999" s="32" t="s">
        <v>98</v>
      </c>
      <c r="D999" s="32" t="s">
        <v>1</v>
      </c>
      <c r="E999" s="32" t="s">
        <v>62</v>
      </c>
      <c r="F999" s="32" t="s">
        <v>344</v>
      </c>
      <c r="G999" s="32" t="s">
        <v>32</v>
      </c>
      <c r="H999" s="32" t="s">
        <v>375</v>
      </c>
      <c r="I999" s="33">
        <v>52.176000000000002</v>
      </c>
      <c r="J999" s="33">
        <v>49.522799999999997</v>
      </c>
      <c r="K999" s="33">
        <v>48.864100000000001</v>
      </c>
      <c r="L999" s="33">
        <v>50.007399999999997</v>
      </c>
      <c r="M999" s="33">
        <v>50.311599999999999</v>
      </c>
      <c r="N999" s="33">
        <v>49.781399999999998</v>
      </c>
      <c r="O999" s="33">
        <v>45.183300000000003</v>
      </c>
      <c r="P999" s="33">
        <v>42.99</v>
      </c>
      <c r="Q999" s="33">
        <v>54.6967</v>
      </c>
      <c r="R999" s="33">
        <v>56.77</v>
      </c>
      <c r="S999" s="33">
        <v>59.250599999999999</v>
      </c>
      <c r="T999" s="33">
        <v>61.698700000000002</v>
      </c>
      <c r="U999" s="33">
        <v>66.220100000000002</v>
      </c>
      <c r="V999" s="33">
        <v>67.679599999999994</v>
      </c>
      <c r="W999" s="33">
        <v>67.872699999999995</v>
      </c>
      <c r="X999" s="33">
        <v>64.646900000000002</v>
      </c>
      <c r="Y999" s="33">
        <v>61.900199999999998</v>
      </c>
      <c r="Z999" s="33">
        <v>56.950099999999999</v>
      </c>
      <c r="AA999" s="33">
        <v>52.435000000000002</v>
      </c>
      <c r="AB999" s="33">
        <v>48.560699999999997</v>
      </c>
      <c r="AC999" s="33">
        <v>54.671500000000002</v>
      </c>
      <c r="AD999" s="33">
        <v>51.650100000000002</v>
      </c>
      <c r="AE999" s="33">
        <v>50.132899999999999</v>
      </c>
      <c r="AF999" s="33">
        <v>47.105499999999999</v>
      </c>
      <c r="AG999" s="33">
        <v>46.586100000000002</v>
      </c>
      <c r="AH999" s="33">
        <v>46.780999999999999</v>
      </c>
    </row>
    <row r="1000" spans="1:34" ht="14.5" x14ac:dyDescent="0.35">
      <c r="A1000" s="8" t="str">
        <f t="shared" si="18"/>
        <v>StaatsverschuldungÖsterreich</v>
      </c>
      <c r="B1000" s="8">
        <v>1000</v>
      </c>
      <c r="C1000" s="32" t="s">
        <v>98</v>
      </c>
      <c r="D1000" s="32" t="s">
        <v>56</v>
      </c>
      <c r="E1000" s="32" t="s">
        <v>62</v>
      </c>
      <c r="F1000" s="32" t="s">
        <v>344</v>
      </c>
      <c r="G1000" s="32" t="s">
        <v>32</v>
      </c>
      <c r="H1000" s="32" t="s">
        <v>375</v>
      </c>
      <c r="I1000" s="33">
        <v>66.124200000000002</v>
      </c>
      <c r="J1000" s="33">
        <v>66.728999999999999</v>
      </c>
      <c r="K1000" s="33">
        <v>66.727999999999994</v>
      </c>
      <c r="L1000" s="33">
        <v>65.852900000000005</v>
      </c>
      <c r="M1000" s="33">
        <v>65.189400000000006</v>
      </c>
      <c r="N1000" s="33">
        <v>68.642499999999998</v>
      </c>
      <c r="O1000" s="33">
        <v>67.308999999999997</v>
      </c>
      <c r="P1000" s="33">
        <v>65.031300000000002</v>
      </c>
      <c r="Q1000" s="33">
        <v>68.698499999999996</v>
      </c>
      <c r="R1000" s="33">
        <v>79.853999999999999</v>
      </c>
      <c r="S1000" s="33">
        <v>82.696700000000007</v>
      </c>
      <c r="T1000" s="33">
        <v>82.444400000000002</v>
      </c>
      <c r="U1000" s="33">
        <v>81.920100000000005</v>
      </c>
      <c r="V1000" s="33">
        <v>81.266199999999998</v>
      </c>
      <c r="W1000" s="33">
        <v>84.047499999999999</v>
      </c>
      <c r="X1000" s="33">
        <v>84.894199999999998</v>
      </c>
      <c r="Y1000" s="33">
        <v>82.840599999999995</v>
      </c>
      <c r="Z1000" s="33">
        <v>78.500600000000006</v>
      </c>
      <c r="AA1000" s="33">
        <v>74.082800000000006</v>
      </c>
      <c r="AB1000" s="33">
        <v>70.638900000000007</v>
      </c>
      <c r="AC1000" s="33">
        <v>82.9589</v>
      </c>
      <c r="AD1000" s="33">
        <v>82.490099999999998</v>
      </c>
      <c r="AE1000" s="33">
        <v>78.4178</v>
      </c>
      <c r="AF1000" s="33">
        <v>76.348500000000001</v>
      </c>
      <c r="AG1000" s="33">
        <v>75.555899999999994</v>
      </c>
      <c r="AH1000" s="33">
        <v>74.849299999999999</v>
      </c>
    </row>
    <row r="1001" spans="1:34" ht="14.5" x14ac:dyDescent="0.35">
      <c r="A1001" s="8" t="str">
        <f t="shared" si="18"/>
        <v>StaatsverschuldungPolen</v>
      </c>
      <c r="B1001" s="8">
        <v>1001</v>
      </c>
      <c r="C1001" s="32" t="s">
        <v>98</v>
      </c>
      <c r="D1001" s="32" t="s">
        <v>21</v>
      </c>
      <c r="E1001" s="32" t="s">
        <v>62</v>
      </c>
      <c r="F1001" s="32" t="s">
        <v>344</v>
      </c>
      <c r="G1001" s="32" t="s">
        <v>32</v>
      </c>
      <c r="H1001" s="32" t="s">
        <v>375</v>
      </c>
      <c r="I1001" s="33">
        <v>36.3825</v>
      </c>
      <c r="J1001" s="33">
        <v>37.256999999999998</v>
      </c>
      <c r="K1001" s="33">
        <v>41.6965</v>
      </c>
      <c r="L1001" s="33">
        <v>46.563200000000002</v>
      </c>
      <c r="M1001" s="33">
        <v>45.113</v>
      </c>
      <c r="N1001" s="33">
        <v>46.6038</v>
      </c>
      <c r="O1001" s="33">
        <v>47.271299999999997</v>
      </c>
      <c r="P1001" s="33">
        <v>44.499400000000001</v>
      </c>
      <c r="Q1001" s="33">
        <v>46.734999999999999</v>
      </c>
      <c r="R1001" s="33">
        <v>49.820900000000002</v>
      </c>
      <c r="S1001" s="33">
        <v>54.010300000000001</v>
      </c>
      <c r="T1001" s="33">
        <v>55.133699999999997</v>
      </c>
      <c r="U1001" s="33">
        <v>54.784100000000002</v>
      </c>
      <c r="V1001" s="33">
        <v>57.1158</v>
      </c>
      <c r="W1001" s="33">
        <v>51.389699999999998</v>
      </c>
      <c r="X1001" s="33">
        <v>51.3446</v>
      </c>
      <c r="Y1001" s="33">
        <v>54.501399999999997</v>
      </c>
      <c r="Z1001" s="33">
        <v>50.796999999999997</v>
      </c>
      <c r="AA1001" s="33">
        <v>48.7089</v>
      </c>
      <c r="AB1001" s="33">
        <v>45.707900000000002</v>
      </c>
      <c r="AC1001" s="33">
        <v>57.174700000000001</v>
      </c>
      <c r="AD1001" s="33">
        <v>53.604999999999997</v>
      </c>
      <c r="AE1001" s="33">
        <v>49.296100000000003</v>
      </c>
      <c r="AF1001" s="33">
        <v>50.858600000000003</v>
      </c>
      <c r="AG1001" s="33">
        <v>54.396700000000003</v>
      </c>
      <c r="AH1001" s="33">
        <v>56.1648</v>
      </c>
    </row>
    <row r="1002" spans="1:34" ht="14.5" x14ac:dyDescent="0.35">
      <c r="A1002" s="8" t="str">
        <f t="shared" si="18"/>
        <v>StaatsverschuldungPortugal</v>
      </c>
      <c r="B1002" s="8">
        <v>1002</v>
      </c>
      <c r="C1002" s="32" t="s">
        <v>98</v>
      </c>
      <c r="D1002" s="32" t="s">
        <v>7</v>
      </c>
      <c r="E1002" s="32" t="s">
        <v>62</v>
      </c>
      <c r="F1002" s="32" t="s">
        <v>344</v>
      </c>
      <c r="G1002" s="32" t="s">
        <v>32</v>
      </c>
      <c r="H1002" s="32" t="s">
        <v>375</v>
      </c>
      <c r="I1002" s="33">
        <v>54.193100000000001</v>
      </c>
      <c r="J1002" s="33">
        <v>57.380200000000002</v>
      </c>
      <c r="K1002" s="33">
        <v>60.043700000000001</v>
      </c>
      <c r="L1002" s="33">
        <v>63.897300000000001</v>
      </c>
      <c r="M1002" s="33">
        <v>67.099500000000006</v>
      </c>
      <c r="N1002" s="33">
        <v>72.249099999999999</v>
      </c>
      <c r="O1002" s="33">
        <v>73.679400000000001</v>
      </c>
      <c r="P1002" s="33">
        <v>72.727999999999994</v>
      </c>
      <c r="Q1002" s="33">
        <v>75.642499999999998</v>
      </c>
      <c r="R1002" s="33">
        <v>87.799099999999996</v>
      </c>
      <c r="S1002" s="33">
        <v>100.2145</v>
      </c>
      <c r="T1002" s="33">
        <v>114.40309999999999</v>
      </c>
      <c r="U1002" s="33">
        <v>129.0351</v>
      </c>
      <c r="V1002" s="33">
        <v>131.4298</v>
      </c>
      <c r="W1002" s="33">
        <v>132.94069999999999</v>
      </c>
      <c r="X1002" s="33">
        <v>131.17910000000001</v>
      </c>
      <c r="Y1002" s="33">
        <v>131.50569999999999</v>
      </c>
      <c r="Z1002" s="33">
        <v>126.1434</v>
      </c>
      <c r="AA1002" s="33">
        <v>121.48139999999999</v>
      </c>
      <c r="AB1002" s="33">
        <v>116.6078</v>
      </c>
      <c r="AC1002" s="33">
        <v>134.89750000000001</v>
      </c>
      <c r="AD1002" s="33">
        <v>124.5476</v>
      </c>
      <c r="AE1002" s="33">
        <v>112.4183</v>
      </c>
      <c r="AF1002" s="33">
        <v>103.4115</v>
      </c>
      <c r="AG1002" s="33">
        <v>100.32729999999999</v>
      </c>
      <c r="AH1002" s="33">
        <v>97.217600000000004</v>
      </c>
    </row>
    <row r="1003" spans="1:34" ht="14.5" x14ac:dyDescent="0.35">
      <c r="A1003" s="8" t="str">
        <f t="shared" si="18"/>
        <v>StaatsverschuldungRumänien</v>
      </c>
      <c r="B1003" s="8">
        <v>1003</v>
      </c>
      <c r="C1003" s="32" t="s">
        <v>98</v>
      </c>
      <c r="D1003" s="32" t="s">
        <v>100</v>
      </c>
      <c r="E1003" s="32" t="s">
        <v>62</v>
      </c>
      <c r="F1003" s="32" t="s">
        <v>344</v>
      </c>
      <c r="G1003" s="32" t="s">
        <v>32</v>
      </c>
      <c r="H1003" s="32" t="s">
        <v>375</v>
      </c>
      <c r="I1003" s="33">
        <v>22.486599999999999</v>
      </c>
      <c r="J1003" s="33">
        <v>25.869399999999999</v>
      </c>
      <c r="K1003" s="33">
        <v>24.820799999999998</v>
      </c>
      <c r="L1003" s="33">
        <v>22.109300000000001</v>
      </c>
      <c r="M1003" s="33">
        <v>18.9452</v>
      </c>
      <c r="N1003" s="33">
        <v>15.905099999999999</v>
      </c>
      <c r="O1003" s="33">
        <v>12.4236</v>
      </c>
      <c r="P1003" s="33">
        <v>11.949199999999999</v>
      </c>
      <c r="Q1003" s="33">
        <v>12.3362</v>
      </c>
      <c r="R1003" s="33">
        <v>21.7807</v>
      </c>
      <c r="S1003" s="33">
        <v>28.970500000000001</v>
      </c>
      <c r="T1003" s="33">
        <v>32.349400000000003</v>
      </c>
      <c r="U1003" s="33">
        <v>35.372999999999998</v>
      </c>
      <c r="V1003" s="33">
        <v>37.821599999999997</v>
      </c>
      <c r="W1003" s="33">
        <v>39.199399999999997</v>
      </c>
      <c r="X1003" s="33">
        <v>37.773299999999999</v>
      </c>
      <c r="Y1003" s="33">
        <v>37.892899999999997</v>
      </c>
      <c r="Z1003" s="33">
        <v>35.315100000000001</v>
      </c>
      <c r="AA1003" s="33">
        <v>34.462800000000001</v>
      </c>
      <c r="AB1003" s="33">
        <v>35.113100000000003</v>
      </c>
      <c r="AC1003" s="33">
        <v>46.835799999999999</v>
      </c>
      <c r="AD1003" s="33">
        <v>48.546399999999998</v>
      </c>
      <c r="AE1003" s="33">
        <v>47.209699999999998</v>
      </c>
      <c r="AF1003" s="33">
        <v>47.868000000000002</v>
      </c>
      <c r="AG1003" s="33">
        <v>48.893900000000002</v>
      </c>
      <c r="AH1003" s="33">
        <v>50.5426</v>
      </c>
    </row>
    <row r="1004" spans="1:34" ht="14.5" x14ac:dyDescent="0.35">
      <c r="A1004" s="8" t="str">
        <f t="shared" si="18"/>
        <v>StaatsverschuldungSchweden</v>
      </c>
      <c r="B1004" s="8">
        <v>1004</v>
      </c>
      <c r="C1004" s="32" t="s">
        <v>98</v>
      </c>
      <c r="D1004" s="32" t="s">
        <v>13</v>
      </c>
      <c r="E1004" s="32" t="s">
        <v>62</v>
      </c>
      <c r="F1004" s="32" t="s">
        <v>344</v>
      </c>
      <c r="G1004" s="32" t="s">
        <v>32</v>
      </c>
      <c r="H1004" s="32" t="s">
        <v>375</v>
      </c>
      <c r="I1004" s="33">
        <v>50.347900000000003</v>
      </c>
      <c r="J1004" s="33">
        <v>51.897100000000002</v>
      </c>
      <c r="K1004" s="33">
        <v>49.805700000000002</v>
      </c>
      <c r="L1004" s="33">
        <v>49.273099999999999</v>
      </c>
      <c r="M1004" s="33">
        <v>48.4527</v>
      </c>
      <c r="N1004" s="33">
        <v>48.688499999999998</v>
      </c>
      <c r="O1004" s="33">
        <v>43.595999999999997</v>
      </c>
      <c r="P1004" s="33">
        <v>38.896700000000003</v>
      </c>
      <c r="Q1004" s="33">
        <v>37.497799999999998</v>
      </c>
      <c r="R1004" s="33">
        <v>40.732399999999998</v>
      </c>
      <c r="S1004" s="33">
        <v>38.102499999999999</v>
      </c>
      <c r="T1004" s="33">
        <v>37.163800000000002</v>
      </c>
      <c r="U1004" s="33">
        <v>37.506999999999998</v>
      </c>
      <c r="V1004" s="33">
        <v>40.254800000000003</v>
      </c>
      <c r="W1004" s="33">
        <v>45.007199999999997</v>
      </c>
      <c r="X1004" s="33">
        <v>43.7348</v>
      </c>
      <c r="Y1004" s="33">
        <v>42.250599999999999</v>
      </c>
      <c r="Z1004" s="33">
        <v>41.357500000000002</v>
      </c>
      <c r="AA1004" s="33">
        <v>39.514400000000002</v>
      </c>
      <c r="AB1004" s="33">
        <v>35.5794</v>
      </c>
      <c r="AC1004" s="33">
        <v>39.935099999999998</v>
      </c>
      <c r="AD1004" s="33">
        <v>36.469200000000001</v>
      </c>
      <c r="AE1004" s="33">
        <v>32.880600000000001</v>
      </c>
      <c r="AF1004" s="33">
        <v>30.367899999999999</v>
      </c>
      <c r="AG1004" s="33">
        <v>30.126000000000001</v>
      </c>
      <c r="AH1004" s="33">
        <v>29.632999999999999</v>
      </c>
    </row>
    <row r="1005" spans="1:34" ht="14.5" x14ac:dyDescent="0.35">
      <c r="A1005" s="8" t="str">
        <f t="shared" si="18"/>
        <v>StaatsverschuldungSlowakei</v>
      </c>
      <c r="B1005" s="8">
        <v>1005</v>
      </c>
      <c r="C1005" s="32" t="s">
        <v>98</v>
      </c>
      <c r="D1005" s="32" t="s">
        <v>23</v>
      </c>
      <c r="E1005" s="32" t="s">
        <v>62</v>
      </c>
      <c r="F1005" s="32" t="s">
        <v>344</v>
      </c>
      <c r="G1005" s="32" t="s">
        <v>32</v>
      </c>
      <c r="H1005" s="32" t="s">
        <v>375</v>
      </c>
      <c r="I1005" s="33">
        <v>50.451900000000002</v>
      </c>
      <c r="J1005" s="33">
        <v>51.1126</v>
      </c>
      <c r="K1005" s="33">
        <v>45.297400000000003</v>
      </c>
      <c r="L1005" s="33">
        <v>43.241799999999998</v>
      </c>
      <c r="M1005" s="33">
        <v>41.715000000000003</v>
      </c>
      <c r="N1005" s="33">
        <v>34.7318</v>
      </c>
      <c r="O1005" s="33">
        <v>31.427</v>
      </c>
      <c r="P1005" s="33">
        <v>30.345400000000001</v>
      </c>
      <c r="Q1005" s="33">
        <v>28.598800000000001</v>
      </c>
      <c r="R1005" s="33">
        <v>36.360900000000001</v>
      </c>
      <c r="S1005" s="33">
        <v>40.614899999999999</v>
      </c>
      <c r="T1005" s="33">
        <v>43.155999999999999</v>
      </c>
      <c r="U1005" s="33">
        <v>51.729100000000003</v>
      </c>
      <c r="V1005" s="33">
        <v>54.692500000000003</v>
      </c>
      <c r="W1005" s="33">
        <v>53.492600000000003</v>
      </c>
      <c r="X1005" s="33">
        <v>51.685299999999998</v>
      </c>
      <c r="Y1005" s="33">
        <v>52.274900000000002</v>
      </c>
      <c r="Z1005" s="33">
        <v>51.461500000000001</v>
      </c>
      <c r="AA1005" s="33">
        <v>49.408000000000001</v>
      </c>
      <c r="AB1005" s="33">
        <v>47.978099999999998</v>
      </c>
      <c r="AC1005" s="33">
        <v>58.851100000000002</v>
      </c>
      <c r="AD1005" s="33">
        <v>61.081600000000002</v>
      </c>
      <c r="AE1005" s="33">
        <v>57.802799999999998</v>
      </c>
      <c r="AF1005" s="33">
        <v>56.720999999999997</v>
      </c>
      <c r="AG1005" s="33">
        <v>59.932699999999997</v>
      </c>
      <c r="AH1005" s="33">
        <v>62.898299999999999</v>
      </c>
    </row>
    <row r="1006" spans="1:34" ht="14.5" x14ac:dyDescent="0.35">
      <c r="A1006" s="8" t="str">
        <f t="shared" si="18"/>
        <v>StaatsverschuldungSlowenien</v>
      </c>
      <c r="B1006" s="8">
        <v>1006</v>
      </c>
      <c r="C1006" s="32" t="s">
        <v>98</v>
      </c>
      <c r="D1006" s="32" t="s">
        <v>26</v>
      </c>
      <c r="E1006" s="32" t="s">
        <v>62</v>
      </c>
      <c r="F1006" s="32" t="s">
        <v>344</v>
      </c>
      <c r="G1006" s="32" t="s">
        <v>32</v>
      </c>
      <c r="H1006" s="32" t="s">
        <v>375</v>
      </c>
      <c r="I1006" s="33">
        <v>25.9177</v>
      </c>
      <c r="J1006" s="33">
        <v>26.0624</v>
      </c>
      <c r="K1006" s="33">
        <v>27.357900000000001</v>
      </c>
      <c r="L1006" s="33">
        <v>26.7775</v>
      </c>
      <c r="M1006" s="33">
        <v>26.897200000000002</v>
      </c>
      <c r="N1006" s="33">
        <v>26.398700000000002</v>
      </c>
      <c r="O1006" s="33">
        <v>26.061</v>
      </c>
      <c r="P1006" s="33">
        <v>22.847999999999999</v>
      </c>
      <c r="Q1006" s="33">
        <v>21.786000000000001</v>
      </c>
      <c r="R1006" s="33">
        <v>34.526299999999999</v>
      </c>
      <c r="S1006" s="33">
        <v>38.269300000000001</v>
      </c>
      <c r="T1006" s="33">
        <v>46.457799999999999</v>
      </c>
      <c r="U1006" s="33">
        <v>53.561199999999999</v>
      </c>
      <c r="V1006" s="33">
        <v>70.005700000000004</v>
      </c>
      <c r="W1006" s="33">
        <v>80.2988</v>
      </c>
      <c r="X1006" s="33">
        <v>82.587400000000002</v>
      </c>
      <c r="Y1006" s="33">
        <v>78.52</v>
      </c>
      <c r="Z1006" s="33">
        <v>74.150199999999998</v>
      </c>
      <c r="AA1006" s="33">
        <v>70.289599999999993</v>
      </c>
      <c r="AB1006" s="33">
        <v>65.358000000000004</v>
      </c>
      <c r="AC1006" s="33">
        <v>79.5501</v>
      </c>
      <c r="AD1006" s="33">
        <v>74.367699999999999</v>
      </c>
      <c r="AE1006" s="33">
        <v>72.305800000000005</v>
      </c>
      <c r="AF1006" s="33">
        <v>69.257400000000004</v>
      </c>
      <c r="AG1006" s="33">
        <v>68.441500000000005</v>
      </c>
      <c r="AH1006" s="33">
        <v>67.894900000000007</v>
      </c>
    </row>
    <row r="1007" spans="1:34" ht="14.5" x14ac:dyDescent="0.35">
      <c r="A1007" s="8" t="str">
        <f t="shared" si="18"/>
        <v>StaatsverschuldungSpanien</v>
      </c>
      <c r="B1007" s="8">
        <v>1007</v>
      </c>
      <c r="C1007" s="32" t="s">
        <v>98</v>
      </c>
      <c r="D1007" s="32" t="s">
        <v>8</v>
      </c>
      <c r="E1007" s="32" t="s">
        <v>62</v>
      </c>
      <c r="F1007" s="32" t="s">
        <v>344</v>
      </c>
      <c r="G1007" s="32" t="s">
        <v>32</v>
      </c>
      <c r="H1007" s="32" t="s">
        <v>375</v>
      </c>
      <c r="I1007" s="33">
        <v>57.815300000000001</v>
      </c>
      <c r="J1007" s="33">
        <v>54.049500000000002</v>
      </c>
      <c r="K1007" s="33">
        <v>51.249899999999997</v>
      </c>
      <c r="L1007" s="33">
        <v>47.7117</v>
      </c>
      <c r="M1007" s="33">
        <v>45.365499999999997</v>
      </c>
      <c r="N1007" s="33">
        <v>42.430199999999999</v>
      </c>
      <c r="O1007" s="33">
        <v>39.063899999999997</v>
      </c>
      <c r="P1007" s="33">
        <v>35.764600000000002</v>
      </c>
      <c r="Q1007" s="33">
        <v>39.712000000000003</v>
      </c>
      <c r="R1007" s="33">
        <v>53.261299999999999</v>
      </c>
      <c r="S1007" s="33">
        <v>60.515300000000003</v>
      </c>
      <c r="T1007" s="33">
        <v>69.850399999999993</v>
      </c>
      <c r="U1007" s="33">
        <v>89.982500000000002</v>
      </c>
      <c r="V1007" s="33">
        <v>100.4877</v>
      </c>
      <c r="W1007" s="33">
        <v>105.05880000000001</v>
      </c>
      <c r="X1007" s="33">
        <v>103.2993</v>
      </c>
      <c r="Y1007" s="33">
        <v>102.74850000000001</v>
      </c>
      <c r="Z1007" s="33">
        <v>101.7996</v>
      </c>
      <c r="AA1007" s="33">
        <v>100.41549999999999</v>
      </c>
      <c r="AB1007" s="33">
        <v>98.221000000000004</v>
      </c>
      <c r="AC1007" s="33">
        <v>120.2658</v>
      </c>
      <c r="AD1007" s="33">
        <v>116.8408</v>
      </c>
      <c r="AE1007" s="33">
        <v>111.61839999999999</v>
      </c>
      <c r="AF1007" s="33">
        <v>107.50830000000001</v>
      </c>
      <c r="AG1007" s="33">
        <v>106.49460000000001</v>
      </c>
      <c r="AH1007" s="33">
        <v>106.471</v>
      </c>
    </row>
    <row r="1008" spans="1:34" ht="14.5" x14ac:dyDescent="0.35">
      <c r="A1008" s="8" t="str">
        <f t="shared" si="18"/>
        <v>StaatsverschuldungTschechische Republik</v>
      </c>
      <c r="B1008" s="8">
        <v>1008</v>
      </c>
      <c r="C1008" s="32" t="s">
        <v>98</v>
      </c>
      <c r="D1008" s="32" t="s">
        <v>22</v>
      </c>
      <c r="E1008" s="32" t="s">
        <v>62</v>
      </c>
      <c r="F1008" s="32" t="s">
        <v>344</v>
      </c>
      <c r="G1008" s="32" t="s">
        <v>32</v>
      </c>
      <c r="H1008" s="32" t="s">
        <v>375</v>
      </c>
      <c r="I1008" s="33">
        <v>16.9895</v>
      </c>
      <c r="J1008" s="33">
        <v>22.7059</v>
      </c>
      <c r="K1008" s="33">
        <v>25.831900000000001</v>
      </c>
      <c r="L1008" s="33">
        <v>28.1584</v>
      </c>
      <c r="M1008" s="33">
        <v>28.3675</v>
      </c>
      <c r="N1008" s="33">
        <v>27.702200000000001</v>
      </c>
      <c r="O1008" s="33">
        <v>27.559899999999999</v>
      </c>
      <c r="P1008" s="33">
        <v>27.325399999999998</v>
      </c>
      <c r="Q1008" s="33">
        <v>28.118099999999998</v>
      </c>
      <c r="R1008" s="33">
        <v>33.356000000000002</v>
      </c>
      <c r="S1008" s="33">
        <v>37.0685</v>
      </c>
      <c r="T1008" s="33">
        <v>39.722299999999997</v>
      </c>
      <c r="U1008" s="33">
        <v>44.151299999999999</v>
      </c>
      <c r="V1008" s="33">
        <v>44.420200000000001</v>
      </c>
      <c r="W1008" s="33">
        <v>41.854300000000002</v>
      </c>
      <c r="X1008" s="33">
        <v>39.695099999999996</v>
      </c>
      <c r="Y1008" s="33">
        <v>36.5809</v>
      </c>
      <c r="Z1008" s="33">
        <v>34.235300000000002</v>
      </c>
      <c r="AA1008" s="33">
        <v>32.058399999999999</v>
      </c>
      <c r="AB1008" s="33">
        <v>30.0486</v>
      </c>
      <c r="AC1008" s="33">
        <v>37.655900000000003</v>
      </c>
      <c r="AD1008" s="33">
        <v>42.017499999999998</v>
      </c>
      <c r="AE1008" s="33">
        <v>44.174500000000002</v>
      </c>
      <c r="AF1008" s="33">
        <v>44.748199999999997</v>
      </c>
      <c r="AG1008" s="33">
        <v>45.486899999999999</v>
      </c>
      <c r="AH1008" s="33">
        <v>45.478900000000003</v>
      </c>
    </row>
    <row r="1009" spans="1:34" ht="14.5" x14ac:dyDescent="0.35">
      <c r="A1009" s="8" t="str">
        <f t="shared" si="18"/>
        <v>StaatsverschuldungUngarn</v>
      </c>
      <c r="B1009" s="8">
        <v>1009</v>
      </c>
      <c r="C1009" s="32" t="s">
        <v>98</v>
      </c>
      <c r="D1009" s="32" t="s">
        <v>24</v>
      </c>
      <c r="E1009" s="32" t="s">
        <v>62</v>
      </c>
      <c r="F1009" s="32" t="s">
        <v>344</v>
      </c>
      <c r="G1009" s="32" t="s">
        <v>32</v>
      </c>
      <c r="H1009" s="32" t="s">
        <v>375</v>
      </c>
      <c r="I1009" s="33">
        <v>55.705399999999997</v>
      </c>
      <c r="J1009" s="33">
        <v>52.253399999999999</v>
      </c>
      <c r="K1009" s="33">
        <v>55.5794</v>
      </c>
      <c r="L1009" s="33">
        <v>58.109900000000003</v>
      </c>
      <c r="M1009" s="33">
        <v>58.8474</v>
      </c>
      <c r="N1009" s="33">
        <v>60.518300000000004</v>
      </c>
      <c r="O1009" s="33">
        <v>64.4268</v>
      </c>
      <c r="P1009" s="33">
        <v>65.550299999999993</v>
      </c>
      <c r="Q1009" s="33">
        <v>71.756900000000002</v>
      </c>
      <c r="R1009" s="33">
        <v>78.032200000000003</v>
      </c>
      <c r="S1009" s="33">
        <v>80.006500000000003</v>
      </c>
      <c r="T1009" s="33">
        <v>80.338300000000004</v>
      </c>
      <c r="U1009" s="33">
        <v>78.154700000000005</v>
      </c>
      <c r="V1009" s="33">
        <v>77.198499999999996</v>
      </c>
      <c r="W1009" s="33">
        <v>76.541899999999998</v>
      </c>
      <c r="X1009" s="33">
        <v>75.760499999999993</v>
      </c>
      <c r="Y1009" s="33">
        <v>74.850399999999993</v>
      </c>
      <c r="Z1009" s="33">
        <v>72.113799999999998</v>
      </c>
      <c r="AA1009" s="33">
        <v>69.078000000000003</v>
      </c>
      <c r="AB1009" s="33">
        <v>65.332999999999998</v>
      </c>
      <c r="AC1009" s="33">
        <v>79.253299999999996</v>
      </c>
      <c r="AD1009" s="33">
        <v>76.6691</v>
      </c>
      <c r="AE1009" s="33">
        <v>73.906999999999996</v>
      </c>
      <c r="AF1009" s="33">
        <v>69.858599999999996</v>
      </c>
      <c r="AG1009" s="33">
        <v>71.733400000000003</v>
      </c>
      <c r="AH1009" s="33">
        <v>70.302700000000002</v>
      </c>
    </row>
    <row r="1010" spans="1:34" ht="14.5" x14ac:dyDescent="0.35">
      <c r="A1010" s="8" t="str">
        <f t="shared" si="18"/>
        <v>StaatsverschuldungVereinigtes Königreich Großbritannien und Nordirland</v>
      </c>
      <c r="B1010" s="8">
        <v>1010</v>
      </c>
      <c r="C1010" s="32" t="s">
        <v>98</v>
      </c>
      <c r="D1010" s="32" t="s">
        <v>57</v>
      </c>
      <c r="E1010" s="32" t="s">
        <v>62</v>
      </c>
      <c r="F1010" s="32" t="s">
        <v>344</v>
      </c>
      <c r="G1010" s="32" t="s">
        <v>32</v>
      </c>
      <c r="H1010" s="32" t="s">
        <v>375</v>
      </c>
      <c r="I1010" s="33">
        <v>37.685699999999997</v>
      </c>
      <c r="J1010" s="33">
        <v>34.957700000000003</v>
      </c>
      <c r="K1010" s="33">
        <v>35.4345</v>
      </c>
      <c r="L1010" s="33">
        <v>36.7637</v>
      </c>
      <c r="M1010" s="33">
        <v>39.801600000000001</v>
      </c>
      <c r="N1010" s="33">
        <v>41.000399999999999</v>
      </c>
      <c r="O1010" s="33">
        <v>42.058399999999999</v>
      </c>
      <c r="P1010" s="33">
        <v>43.173900000000003</v>
      </c>
      <c r="Q1010" s="33">
        <v>50.827399999999997</v>
      </c>
      <c r="R1010" s="33">
        <v>64.915000000000006</v>
      </c>
      <c r="S1010" s="33">
        <v>75.860200000000006</v>
      </c>
      <c r="T1010" s="33">
        <v>81.4251</v>
      </c>
      <c r="U1010" s="33">
        <v>84.482600000000005</v>
      </c>
      <c r="V1010" s="33">
        <v>85.316100000000006</v>
      </c>
      <c r="W1010" s="33">
        <v>87.094300000000004</v>
      </c>
      <c r="X1010" s="33">
        <v>87.866699999999994</v>
      </c>
      <c r="Y1010" s="33">
        <v>87.825199999999995</v>
      </c>
      <c r="Z1010" s="33">
        <v>86.723200000000006</v>
      </c>
      <c r="AA1010" s="33">
        <v>86.345500000000001</v>
      </c>
      <c r="AB1010" s="33">
        <v>85.657499999999999</v>
      </c>
      <c r="AC1010" s="33">
        <v>105.8467</v>
      </c>
      <c r="AD1010" s="33">
        <v>105.26049999999999</v>
      </c>
      <c r="AE1010" s="33">
        <v>100.3738</v>
      </c>
      <c r="AF1010" s="33">
        <v>97.4208</v>
      </c>
      <c r="AG1010" s="33">
        <v>96.507900000000006</v>
      </c>
      <c r="AH1010" s="33">
        <v>96.5214</v>
      </c>
    </row>
    <row r="1011" spans="1:34" ht="14.5" x14ac:dyDescent="0.35">
      <c r="A1011" s="8" t="str">
        <f t="shared" si="18"/>
        <v>StaatsverschuldungZypern</v>
      </c>
      <c r="B1011" s="8">
        <v>1011</v>
      </c>
      <c r="C1011" s="32" t="s">
        <v>98</v>
      </c>
      <c r="D1011" s="32" t="s">
        <v>30</v>
      </c>
      <c r="E1011" s="32" t="s">
        <v>62</v>
      </c>
      <c r="F1011" s="32" t="s">
        <v>344</v>
      </c>
      <c r="G1011" s="32" t="s">
        <v>32</v>
      </c>
      <c r="H1011" s="32" t="s">
        <v>375</v>
      </c>
      <c r="I1011" s="33">
        <v>55.735799999999998</v>
      </c>
      <c r="J1011" s="33">
        <v>57.322099999999999</v>
      </c>
      <c r="K1011" s="33">
        <v>60.519300000000001</v>
      </c>
      <c r="L1011" s="33">
        <v>63.837400000000002</v>
      </c>
      <c r="M1011" s="33">
        <v>64.766300000000001</v>
      </c>
      <c r="N1011" s="33">
        <v>63.436799999999998</v>
      </c>
      <c r="O1011" s="33">
        <v>59.260599999999997</v>
      </c>
      <c r="P1011" s="33">
        <v>54.031700000000001</v>
      </c>
      <c r="Q1011" s="33">
        <v>45.5486</v>
      </c>
      <c r="R1011" s="33">
        <v>54.290399999999998</v>
      </c>
      <c r="S1011" s="33">
        <v>56.284999999999997</v>
      </c>
      <c r="T1011" s="33">
        <v>65.756100000000004</v>
      </c>
      <c r="U1011" s="33">
        <v>80.113900000000001</v>
      </c>
      <c r="V1011" s="33">
        <v>103.6926</v>
      </c>
      <c r="W1011" s="33">
        <v>108.7572</v>
      </c>
      <c r="X1011" s="33">
        <v>107.5381</v>
      </c>
      <c r="Y1011" s="33">
        <v>103.2486</v>
      </c>
      <c r="Z1011" s="33">
        <v>93.221699999999998</v>
      </c>
      <c r="AA1011" s="33">
        <v>98.620099999999994</v>
      </c>
      <c r="AB1011" s="33">
        <v>93.045100000000005</v>
      </c>
      <c r="AC1011" s="33">
        <v>114.9478</v>
      </c>
      <c r="AD1011" s="33">
        <v>99.266300000000001</v>
      </c>
      <c r="AE1011" s="33">
        <v>85.564700000000002</v>
      </c>
      <c r="AF1011" s="33">
        <v>78.448099999999997</v>
      </c>
      <c r="AG1011" s="33">
        <v>71.4739</v>
      </c>
      <c r="AH1011" s="33">
        <v>66.284300000000002</v>
      </c>
    </row>
    <row r="1012" spans="1:34" ht="14.5" x14ac:dyDescent="0.35">
      <c r="A1012" s="8" t="str">
        <f t="shared" si="18"/>
        <v>Touristennächtigungen (Ausländer)Belgien</v>
      </c>
      <c r="B1012" s="8">
        <v>1012</v>
      </c>
      <c r="C1012" s="32" t="s">
        <v>296</v>
      </c>
      <c r="D1012" s="32" t="s">
        <v>9</v>
      </c>
      <c r="E1012" s="32" t="s">
        <v>69</v>
      </c>
      <c r="F1012" s="32" t="s">
        <v>68</v>
      </c>
      <c r="G1012" s="32" t="s">
        <v>32</v>
      </c>
      <c r="H1012" s="32" t="s">
        <v>374</v>
      </c>
      <c r="I1012" s="33">
        <v>10.183598999999999</v>
      </c>
      <c r="J1012" s="33">
        <v>10.011175</v>
      </c>
      <c r="K1012" s="33">
        <v>10.409787</v>
      </c>
      <c r="L1012" s="33">
        <v>10.280537000000001</v>
      </c>
      <c r="M1012" s="33">
        <v>10.31528</v>
      </c>
      <c r="N1012" s="33">
        <v>10.296906999999999</v>
      </c>
      <c r="O1012" s="33">
        <v>10.633279</v>
      </c>
      <c r="P1012" s="33">
        <v>10.976345999999999</v>
      </c>
      <c r="Q1012" s="33">
        <v>11.119811</v>
      </c>
      <c r="R1012" s="33">
        <v>10.332941</v>
      </c>
      <c r="S1012" s="33">
        <v>10.854245000000001</v>
      </c>
      <c r="T1012" s="33">
        <v>11.436408</v>
      </c>
      <c r="U1012" s="33">
        <v>11.546412999999999</v>
      </c>
      <c r="V1012" s="33">
        <v>11.624497</v>
      </c>
      <c r="W1012" s="33">
        <v>12.081835</v>
      </c>
      <c r="X1012" s="33">
        <v>12.034552</v>
      </c>
      <c r="Y1012" s="33">
        <v>10.215070000000001</v>
      </c>
      <c r="Z1012" s="33">
        <v>11.631914999999999</v>
      </c>
      <c r="AA1012" s="33">
        <v>12.424474999999999</v>
      </c>
      <c r="AB1012" s="33">
        <v>12.669022</v>
      </c>
      <c r="AC1012" s="33">
        <v>3.4796580000000001</v>
      </c>
      <c r="AD1012" s="33">
        <v>4.3411949999999999</v>
      </c>
      <c r="AE1012" s="33">
        <v>10.915837</v>
      </c>
      <c r="AF1012" s="34"/>
      <c r="AG1012" s="34"/>
      <c r="AH1012" s="34"/>
    </row>
    <row r="1013" spans="1:34" ht="14.5" x14ac:dyDescent="0.35">
      <c r="A1013" s="8" t="str">
        <f t="shared" si="18"/>
        <v>Touristennächtigungen (Ausländer)Bulgarien</v>
      </c>
      <c r="B1013" s="8">
        <v>1013</v>
      </c>
      <c r="C1013" s="32" t="s">
        <v>296</v>
      </c>
      <c r="D1013" s="32" t="s">
        <v>25</v>
      </c>
      <c r="E1013" s="32" t="s">
        <v>69</v>
      </c>
      <c r="F1013" s="32" t="s">
        <v>68</v>
      </c>
      <c r="G1013" s="32" t="s">
        <v>32</v>
      </c>
      <c r="H1013" s="32" t="s">
        <v>374</v>
      </c>
      <c r="I1013" s="33">
        <v>5.1039310000000002</v>
      </c>
      <c r="J1013" s="33">
        <v>6.1221430000000003</v>
      </c>
      <c r="K1013" s="33">
        <v>6.988639</v>
      </c>
      <c r="L1013" s="33">
        <v>8.9865329999999997</v>
      </c>
      <c r="M1013" s="33">
        <v>10.13918</v>
      </c>
      <c r="N1013" s="33">
        <v>11.471081999999999</v>
      </c>
      <c r="O1013" s="33">
        <v>11.776062</v>
      </c>
      <c r="P1013" s="33">
        <v>11.868123000000001</v>
      </c>
      <c r="Q1013" s="33">
        <v>11.640779999999999</v>
      </c>
      <c r="R1013" s="33">
        <v>9.3779950000000003</v>
      </c>
      <c r="S1013" s="33">
        <v>10.454674000000001</v>
      </c>
      <c r="T1013" s="33">
        <v>12.286818999999999</v>
      </c>
      <c r="U1013" s="33">
        <v>13.151707</v>
      </c>
      <c r="V1013" s="33">
        <v>13.987515</v>
      </c>
      <c r="W1013" s="33">
        <v>13.763998000000001</v>
      </c>
      <c r="X1013" s="33">
        <v>13.09572</v>
      </c>
      <c r="Y1013" s="33">
        <v>15.864772</v>
      </c>
      <c r="Z1013" s="33">
        <v>16.732621999999999</v>
      </c>
      <c r="AA1013" s="33">
        <v>17.326682000000002</v>
      </c>
      <c r="AB1013" s="33">
        <v>17.032461000000001</v>
      </c>
      <c r="AC1013" s="33">
        <v>4.5274229999999998</v>
      </c>
      <c r="AD1013" s="33">
        <v>7.8175039999999996</v>
      </c>
      <c r="AE1013" s="33">
        <v>12.556768999999999</v>
      </c>
      <c r="AF1013" s="34"/>
      <c r="AG1013" s="34"/>
      <c r="AH1013" s="34"/>
    </row>
    <row r="1014" spans="1:34" ht="14.5" x14ac:dyDescent="0.35">
      <c r="A1014" s="8" t="str">
        <f t="shared" si="18"/>
        <v>Touristennächtigungen (Ausländer)Dänemark</v>
      </c>
      <c r="B1014" s="8">
        <v>1014</v>
      </c>
      <c r="C1014" s="32" t="s">
        <v>296</v>
      </c>
      <c r="D1014" s="32" t="s">
        <v>5</v>
      </c>
      <c r="E1014" s="32" t="s">
        <v>69</v>
      </c>
      <c r="F1014" s="32" t="s">
        <v>68</v>
      </c>
      <c r="G1014" s="32" t="s">
        <v>32</v>
      </c>
      <c r="H1014" s="32" t="s">
        <v>374</v>
      </c>
      <c r="I1014" s="33">
        <v>4.6081300000000001</v>
      </c>
      <c r="J1014" s="33">
        <v>4.5521580000000004</v>
      </c>
      <c r="K1014" s="33">
        <v>4.4954609999999997</v>
      </c>
      <c r="L1014" s="33">
        <v>4.5119429999999996</v>
      </c>
      <c r="M1014" s="33">
        <v>4.7762760000000002</v>
      </c>
      <c r="N1014" s="33">
        <v>4.784141</v>
      </c>
      <c r="O1014" s="33">
        <v>4.8068249999999999</v>
      </c>
      <c r="P1014" s="33">
        <v>4.6346610000000004</v>
      </c>
      <c r="Q1014" s="33">
        <v>4.5517839999999996</v>
      </c>
      <c r="R1014" s="33">
        <v>4.2578860000000001</v>
      </c>
      <c r="S1014" s="33">
        <v>4.874498</v>
      </c>
      <c r="T1014" s="33">
        <v>5.3770790000000002</v>
      </c>
      <c r="U1014" s="33">
        <v>5.7238020000000001</v>
      </c>
      <c r="V1014" s="33">
        <v>6.0100829999999998</v>
      </c>
      <c r="W1014" s="33">
        <v>6.4815759999999996</v>
      </c>
      <c r="X1014" s="33">
        <v>6.4870669999999997</v>
      </c>
      <c r="Y1014" s="33">
        <v>6.6410200000000001</v>
      </c>
      <c r="Z1014" s="33">
        <v>6.8628920000000004</v>
      </c>
      <c r="AA1014" s="33">
        <v>7.1269349999999996</v>
      </c>
      <c r="AB1014" s="33">
        <v>7.4180780000000004</v>
      </c>
      <c r="AC1014" s="33">
        <v>1.902047</v>
      </c>
      <c r="AD1014" s="33">
        <v>2.6047319999999998</v>
      </c>
      <c r="AE1014" s="33">
        <v>6.8317249999999996</v>
      </c>
      <c r="AF1014" s="34"/>
      <c r="AG1014" s="34"/>
      <c r="AH1014" s="34"/>
    </row>
    <row r="1015" spans="1:34" ht="14.5" x14ac:dyDescent="0.35">
      <c r="A1015" s="8" t="str">
        <f t="shared" si="18"/>
        <v>Touristennächtigungen (Ausländer)Deutschland</v>
      </c>
      <c r="B1015" s="8">
        <v>1015</v>
      </c>
      <c r="C1015" s="32" t="s">
        <v>296</v>
      </c>
      <c r="D1015" s="32" t="s">
        <v>2</v>
      </c>
      <c r="E1015" s="32" t="s">
        <v>69</v>
      </c>
      <c r="F1015" s="32" t="s">
        <v>68</v>
      </c>
      <c r="G1015" s="32" t="s">
        <v>32</v>
      </c>
      <c r="H1015" s="32" t="s">
        <v>374</v>
      </c>
      <c r="I1015" s="33">
        <v>34.641022999999997</v>
      </c>
      <c r="J1015" s="33">
        <v>32.875948000000001</v>
      </c>
      <c r="K1015" s="33">
        <v>32.579738999999996</v>
      </c>
      <c r="L1015" s="33">
        <v>33.301361999999997</v>
      </c>
      <c r="M1015" s="33">
        <v>36.631357000000001</v>
      </c>
      <c r="N1015" s="33">
        <v>38.872131000000003</v>
      </c>
      <c r="O1015" s="33">
        <v>42.820632000000003</v>
      </c>
      <c r="P1015" s="33">
        <v>44.441541999999998</v>
      </c>
      <c r="Q1015" s="33">
        <v>45.218023000000002</v>
      </c>
      <c r="R1015" s="33">
        <v>43.472369</v>
      </c>
      <c r="S1015" s="33">
        <v>48.382472999999997</v>
      </c>
      <c r="T1015" s="33">
        <v>51.389822000000002</v>
      </c>
      <c r="U1015" s="33">
        <v>55.529150000000001</v>
      </c>
      <c r="V1015" s="33">
        <v>58.322664000000003</v>
      </c>
      <c r="W1015" s="33">
        <v>61.311889000000001</v>
      </c>
      <c r="X1015" s="33">
        <v>64.890191000000002</v>
      </c>
      <c r="Y1015" s="33">
        <v>65.860749999999996</v>
      </c>
      <c r="Z1015" s="33">
        <v>68.652856999999997</v>
      </c>
      <c r="AA1015" s="33">
        <v>71.418492000000001</v>
      </c>
      <c r="AB1015" s="33">
        <v>72.843536</v>
      </c>
      <c r="AC1015" s="33">
        <v>23.958434</v>
      </c>
      <c r="AD1015" s="33">
        <v>24.021723000000001</v>
      </c>
      <c r="AE1015" s="33">
        <v>53.855499000000002</v>
      </c>
      <c r="AF1015" s="34"/>
      <c r="AG1015" s="34"/>
      <c r="AH1015" s="34"/>
    </row>
    <row r="1016" spans="1:34" ht="14.5" x14ac:dyDescent="0.35">
      <c r="A1016" s="8" t="str">
        <f t="shared" si="18"/>
        <v>Touristennächtigungen (Ausländer)Estland</v>
      </c>
      <c r="B1016" s="8">
        <v>1016</v>
      </c>
      <c r="C1016" s="32" t="s">
        <v>296</v>
      </c>
      <c r="D1016" s="32" t="s">
        <v>18</v>
      </c>
      <c r="E1016" s="32" t="s">
        <v>69</v>
      </c>
      <c r="F1016" s="32" t="s">
        <v>68</v>
      </c>
      <c r="G1016" s="32" t="s">
        <v>32</v>
      </c>
      <c r="H1016" s="32" t="s">
        <v>374</v>
      </c>
      <c r="I1016" s="33">
        <v>1.2529999999999999</v>
      </c>
      <c r="J1016" s="33">
        <v>1.423373</v>
      </c>
      <c r="K1016" s="33">
        <v>1.8866419999999999</v>
      </c>
      <c r="L1016" s="33">
        <v>2.086265</v>
      </c>
      <c r="M1016" s="33">
        <v>2.6018180000000002</v>
      </c>
      <c r="N1016" s="33">
        <v>2.7905950000000002</v>
      </c>
      <c r="O1016" s="33">
        <v>2.771868</v>
      </c>
      <c r="P1016" s="33">
        <v>2.6680769999999998</v>
      </c>
      <c r="Q1016" s="33">
        <v>2.727007</v>
      </c>
      <c r="R1016" s="33">
        <v>2.5550109999999999</v>
      </c>
      <c r="S1016" s="33">
        <v>3.0027810000000001</v>
      </c>
      <c r="T1016" s="33">
        <v>3.4780419999999999</v>
      </c>
      <c r="U1016" s="33">
        <v>3.4986830000000002</v>
      </c>
      <c r="V1016" s="33">
        <v>3.5368750000000002</v>
      </c>
      <c r="W1016" s="33">
        <v>3.515676</v>
      </c>
      <c r="X1016" s="33">
        <v>3.3679510000000001</v>
      </c>
      <c r="Y1016" s="33">
        <v>3.5593530000000002</v>
      </c>
      <c r="Z1016" s="33">
        <v>3.6541250000000001</v>
      </c>
      <c r="AA1016" s="33">
        <v>3.6348940000000001</v>
      </c>
      <c r="AB1016" s="33">
        <v>3.7635109999999998</v>
      </c>
      <c r="AC1016" s="33">
        <v>1.177538</v>
      </c>
      <c r="AD1016" s="33">
        <v>1.0560579999999999</v>
      </c>
      <c r="AE1016" s="33">
        <v>2.5211229999999998</v>
      </c>
      <c r="AF1016" s="34"/>
      <c r="AG1016" s="34"/>
      <c r="AH1016" s="34"/>
    </row>
    <row r="1017" spans="1:34" ht="14.5" x14ac:dyDescent="0.35">
      <c r="A1017" s="8" t="str">
        <f t="shared" si="18"/>
        <v>Touristennächtigungen (Ausländer)EU27</v>
      </c>
      <c r="B1017" s="8">
        <v>1017</v>
      </c>
      <c r="C1017" s="32" t="s">
        <v>296</v>
      </c>
      <c r="D1017" s="32" t="s">
        <v>368</v>
      </c>
      <c r="E1017" s="32" t="s">
        <v>69</v>
      </c>
      <c r="F1017" s="32" t="s">
        <v>68</v>
      </c>
      <c r="G1017" s="32" t="s">
        <v>32</v>
      </c>
      <c r="H1017" s="32" t="s">
        <v>374</v>
      </c>
      <c r="I1017" s="34"/>
      <c r="J1017" s="34"/>
      <c r="K1017" s="34"/>
      <c r="L1017" s="34"/>
      <c r="M1017" s="34"/>
      <c r="N1017" s="33">
        <v>631.57149300000003</v>
      </c>
      <c r="O1017" s="33">
        <v>658.14443000000006</v>
      </c>
      <c r="P1017" s="34"/>
      <c r="Q1017" s="33">
        <v>679.70903799999996</v>
      </c>
      <c r="R1017" s="33">
        <v>627.71632799999998</v>
      </c>
      <c r="S1017" s="33">
        <v>664.10243200000002</v>
      </c>
      <c r="T1017" s="33">
        <v>718.59866999999997</v>
      </c>
      <c r="U1017" s="33">
        <v>731.66229499999997</v>
      </c>
      <c r="V1017" s="33">
        <v>763.96504600000003</v>
      </c>
      <c r="W1017" s="33">
        <v>783.989509</v>
      </c>
      <c r="X1017" s="33">
        <v>812.68915400000003</v>
      </c>
      <c r="Y1017" s="33">
        <v>852.19108800000004</v>
      </c>
      <c r="Z1017" s="33">
        <v>902.09274400000004</v>
      </c>
      <c r="AA1017" s="33">
        <v>939.34243600000002</v>
      </c>
      <c r="AB1017" s="33">
        <v>944.31277699999998</v>
      </c>
      <c r="AC1017" s="33">
        <v>251.54720599999999</v>
      </c>
      <c r="AD1017" s="33">
        <v>362.53088200000002</v>
      </c>
      <c r="AE1017" s="33">
        <v>801.81794100000002</v>
      </c>
      <c r="AF1017" s="34"/>
      <c r="AG1017" s="34"/>
      <c r="AH1017" s="34"/>
    </row>
    <row r="1018" spans="1:34" ht="14.5" x14ac:dyDescent="0.35">
      <c r="A1018" s="8" t="str">
        <f t="shared" si="18"/>
        <v>Touristennächtigungen (Ausländer)Finnland</v>
      </c>
      <c r="B1018" s="8">
        <v>1018</v>
      </c>
      <c r="C1018" s="32" t="s">
        <v>296</v>
      </c>
      <c r="D1018" s="32" t="s">
        <v>14</v>
      </c>
      <c r="E1018" s="32" t="s">
        <v>69</v>
      </c>
      <c r="F1018" s="32" t="s">
        <v>68</v>
      </c>
      <c r="G1018" s="32" t="s">
        <v>32</v>
      </c>
      <c r="H1018" s="32" t="s">
        <v>374</v>
      </c>
      <c r="I1018" s="33">
        <v>3.5616300000000001</v>
      </c>
      <c r="J1018" s="33">
        <v>3.6749390000000002</v>
      </c>
      <c r="K1018" s="33">
        <v>3.7205789999999999</v>
      </c>
      <c r="L1018" s="33">
        <v>3.7576529999999999</v>
      </c>
      <c r="M1018" s="33">
        <v>3.758073</v>
      </c>
      <c r="N1018" s="33">
        <v>3.886679</v>
      </c>
      <c r="O1018" s="33">
        <v>4.3385170000000004</v>
      </c>
      <c r="P1018" s="33">
        <v>4.6348289999999999</v>
      </c>
      <c r="Q1018" s="33">
        <v>4.7676619999999996</v>
      </c>
      <c r="R1018" s="33">
        <v>4.1975749999999996</v>
      </c>
      <c r="S1018" s="33">
        <v>4.2969150000000003</v>
      </c>
      <c r="T1018" s="33">
        <v>4.7110409999999998</v>
      </c>
      <c r="U1018" s="33">
        <v>4.9484459999999997</v>
      </c>
      <c r="V1018" s="33">
        <v>4.9061349999999999</v>
      </c>
      <c r="W1018" s="33">
        <v>4.7952149999999998</v>
      </c>
      <c r="X1018" s="33">
        <v>4.6766449999999997</v>
      </c>
      <c r="Y1018" s="33">
        <v>4.9731820000000004</v>
      </c>
      <c r="Z1018" s="33">
        <v>5.7262789999999999</v>
      </c>
      <c r="AA1018" s="33">
        <v>5.7770770000000002</v>
      </c>
      <c r="AB1018" s="33">
        <v>5.9437639999999998</v>
      </c>
      <c r="AC1018" s="33">
        <v>1.8520799999999999</v>
      </c>
      <c r="AD1018" s="33">
        <v>1.713419</v>
      </c>
      <c r="AE1018" s="33">
        <v>4.1887509999999999</v>
      </c>
      <c r="AF1018" s="34"/>
      <c r="AG1018" s="34"/>
      <c r="AH1018" s="34"/>
    </row>
    <row r="1019" spans="1:34" ht="14.5" x14ac:dyDescent="0.35">
      <c r="A1019" s="8" t="str">
        <f t="shared" si="18"/>
        <v>Touristennächtigungen (Ausländer)Frankreich</v>
      </c>
      <c r="B1019" s="8">
        <v>1019</v>
      </c>
      <c r="C1019" s="32" t="s">
        <v>296</v>
      </c>
      <c r="D1019" s="32" t="s">
        <v>0</v>
      </c>
      <c r="E1019" s="32" t="s">
        <v>69</v>
      </c>
      <c r="F1019" s="32" t="s">
        <v>68</v>
      </c>
      <c r="G1019" s="32" t="s">
        <v>32</v>
      </c>
      <c r="H1019" s="32" t="s">
        <v>374</v>
      </c>
      <c r="I1019" s="33">
        <v>71.767947000000007</v>
      </c>
      <c r="J1019" s="33">
        <v>75.652113999999997</v>
      </c>
      <c r="K1019" s="33">
        <v>77.601969999999994</v>
      </c>
      <c r="L1019" s="33">
        <v>69.323496000000006</v>
      </c>
      <c r="M1019" s="33">
        <v>70.390676999999997</v>
      </c>
      <c r="N1019" s="33">
        <v>72.823814999999996</v>
      </c>
      <c r="O1019" s="33">
        <v>69.550957999999994</v>
      </c>
      <c r="P1019" s="33">
        <v>73.151929999999993</v>
      </c>
      <c r="Q1019" s="33">
        <v>71.725223999999997</v>
      </c>
      <c r="R1019" s="33">
        <v>63.836804000000001</v>
      </c>
      <c r="S1019" s="33">
        <v>65.516482999999994</v>
      </c>
      <c r="T1019" s="33">
        <v>67.012600000000006</v>
      </c>
      <c r="U1019" s="33">
        <v>68.784274999999994</v>
      </c>
      <c r="V1019" s="33">
        <v>73.619896999999995</v>
      </c>
      <c r="W1019" s="33">
        <v>73.552947000000003</v>
      </c>
      <c r="X1019" s="33">
        <v>74.456926999999993</v>
      </c>
      <c r="Y1019" s="33">
        <v>70.245367000000002</v>
      </c>
      <c r="Z1019" s="33">
        <v>76.426142999999996</v>
      </c>
      <c r="AA1019" s="33">
        <v>82.159541000000004</v>
      </c>
      <c r="AB1019" s="33">
        <v>77.097759999999994</v>
      </c>
      <c r="AC1019" s="33">
        <v>19.831759999999999</v>
      </c>
      <c r="AD1019" s="33">
        <v>27.019534</v>
      </c>
      <c r="AE1019" s="33">
        <v>69.260442999999995</v>
      </c>
      <c r="AF1019" s="34"/>
      <c r="AG1019" s="34"/>
      <c r="AH1019" s="34"/>
    </row>
    <row r="1020" spans="1:34" ht="14.5" x14ac:dyDescent="0.35">
      <c r="A1020" s="8" t="str">
        <f t="shared" si="18"/>
        <v>Touristennächtigungen (Ausländer)Griechenland</v>
      </c>
      <c r="B1020" s="8">
        <v>1020</v>
      </c>
      <c r="C1020" s="32" t="s">
        <v>296</v>
      </c>
      <c r="D1020" s="32" t="s">
        <v>6</v>
      </c>
      <c r="E1020" s="32" t="s">
        <v>69</v>
      </c>
      <c r="F1020" s="32" t="s">
        <v>68</v>
      </c>
      <c r="G1020" s="32" t="s">
        <v>32</v>
      </c>
      <c r="H1020" s="32" t="s">
        <v>374</v>
      </c>
      <c r="I1020" s="33">
        <v>46.212375000000002</v>
      </c>
      <c r="J1020" s="33">
        <v>41.814852999999999</v>
      </c>
      <c r="K1020" s="33">
        <v>40.349620999999999</v>
      </c>
      <c r="L1020" s="33">
        <v>39.759557000000001</v>
      </c>
      <c r="M1020" s="33">
        <v>38.309783000000003</v>
      </c>
      <c r="N1020" s="33">
        <v>40.074798000000001</v>
      </c>
      <c r="O1020" s="33">
        <v>42.458767000000002</v>
      </c>
      <c r="P1020" s="33">
        <v>47.410260000000001</v>
      </c>
      <c r="Q1020" s="33">
        <v>47.233615999999998</v>
      </c>
      <c r="R1020" s="33">
        <v>45.925584999999998</v>
      </c>
      <c r="S1020" s="33">
        <v>48.243634</v>
      </c>
      <c r="T1020" s="33">
        <v>53.768033000000003</v>
      </c>
      <c r="U1020" s="33">
        <v>50.539507</v>
      </c>
      <c r="V1020" s="33">
        <v>57.058281999999998</v>
      </c>
      <c r="W1020" s="33">
        <v>60.901972999999998</v>
      </c>
      <c r="X1020" s="33">
        <v>63.570839999999997</v>
      </c>
      <c r="Y1020" s="33">
        <v>65.941417999999999</v>
      </c>
      <c r="Z1020" s="33">
        <v>73.474232000000001</v>
      </c>
      <c r="AA1020" s="33">
        <v>92.613596000000001</v>
      </c>
      <c r="AB1020" s="33">
        <v>92.405320000000003</v>
      </c>
      <c r="AC1020" s="33">
        <v>21.820571000000001</v>
      </c>
      <c r="AD1020" s="33">
        <v>47.570568999999999</v>
      </c>
      <c r="AE1020" s="33">
        <v>86.647510999999994</v>
      </c>
      <c r="AF1020" s="34"/>
      <c r="AG1020" s="34"/>
      <c r="AH1020" s="34"/>
    </row>
    <row r="1021" spans="1:34" ht="14.5" x14ac:dyDescent="0.35">
      <c r="A1021" s="8" t="str">
        <f t="shared" si="18"/>
        <v>Touristennächtigungen (Ausländer)Irland</v>
      </c>
      <c r="B1021" s="8">
        <v>1021</v>
      </c>
      <c r="C1021" s="32" t="s">
        <v>296</v>
      </c>
      <c r="D1021" s="32" t="s">
        <v>4</v>
      </c>
      <c r="E1021" s="32" t="s">
        <v>69</v>
      </c>
      <c r="F1021" s="32" t="s">
        <v>68</v>
      </c>
      <c r="G1021" s="32" t="s">
        <v>32</v>
      </c>
      <c r="H1021" s="32" t="s">
        <v>374</v>
      </c>
      <c r="I1021" s="33">
        <v>17.564</v>
      </c>
      <c r="J1021" s="33">
        <v>18.474</v>
      </c>
      <c r="K1021" s="33">
        <v>17.320900000000002</v>
      </c>
      <c r="L1021" s="33">
        <v>17.748000000000001</v>
      </c>
      <c r="M1021" s="33">
        <v>17.641999999999999</v>
      </c>
      <c r="N1021" s="33">
        <v>17.024000000000001</v>
      </c>
      <c r="O1021" s="33">
        <v>18.834</v>
      </c>
      <c r="P1021" s="33">
        <v>19.491</v>
      </c>
      <c r="Q1021" s="33">
        <v>19.053000000000001</v>
      </c>
      <c r="R1021" s="33">
        <v>15.670856000000001</v>
      </c>
      <c r="S1021" s="33">
        <v>15.212019</v>
      </c>
      <c r="T1021" s="33">
        <v>16.707839</v>
      </c>
      <c r="U1021" s="33">
        <v>9.4304360000000003</v>
      </c>
      <c r="V1021" s="33">
        <v>8.6588239999999992</v>
      </c>
      <c r="W1021" s="33">
        <v>8.6682030000000001</v>
      </c>
      <c r="X1021" s="33">
        <v>10.789960000000001</v>
      </c>
      <c r="Y1021" s="33">
        <v>12.904044000000001</v>
      </c>
      <c r="Z1021" s="34"/>
      <c r="AA1021" s="33">
        <v>13.699016</v>
      </c>
      <c r="AB1021" s="33">
        <v>14.76418</v>
      </c>
      <c r="AC1021" s="33">
        <v>2.531873</v>
      </c>
      <c r="AD1021" s="33">
        <v>2.959927</v>
      </c>
      <c r="AE1021" s="33">
        <v>10.616625000000001</v>
      </c>
      <c r="AF1021" s="34"/>
      <c r="AG1021" s="34"/>
      <c r="AH1021" s="34"/>
    </row>
    <row r="1022" spans="1:34" ht="14.5" x14ac:dyDescent="0.35">
      <c r="A1022" s="8" t="str">
        <f t="shared" si="18"/>
        <v>Touristennächtigungen (Ausländer)Italien</v>
      </c>
      <c r="B1022" s="8">
        <v>1022</v>
      </c>
      <c r="C1022" s="32" t="s">
        <v>296</v>
      </c>
      <c r="D1022" s="32" t="s">
        <v>3</v>
      </c>
      <c r="E1022" s="32" t="s">
        <v>69</v>
      </c>
      <c r="F1022" s="32" t="s">
        <v>68</v>
      </c>
      <c r="G1022" s="32" t="s">
        <v>32</v>
      </c>
      <c r="H1022" s="32" t="s">
        <v>374</v>
      </c>
      <c r="I1022" s="33">
        <v>97.221119999999999</v>
      </c>
      <c r="J1022" s="33">
        <v>100.322354</v>
      </c>
      <c r="K1022" s="33">
        <v>97.837166999999994</v>
      </c>
      <c r="L1022" s="33">
        <v>93.934635999999998</v>
      </c>
      <c r="M1022" s="33">
        <v>97.174843999999993</v>
      </c>
      <c r="N1022" s="33">
        <v>102.097538</v>
      </c>
      <c r="O1022" s="33">
        <v>107.858735</v>
      </c>
      <c r="P1022" s="33">
        <v>113.017439</v>
      </c>
      <c r="Q1022" s="33">
        <v>110.491709</v>
      </c>
      <c r="R1022" s="33">
        <v>106.828579</v>
      </c>
      <c r="S1022" s="33">
        <v>111.551526</v>
      </c>
      <c r="T1022" s="33">
        <v>120.014027</v>
      </c>
      <c r="U1022" s="33">
        <v>122.700343</v>
      </c>
      <c r="V1022" s="33">
        <v>126.330288</v>
      </c>
      <c r="W1022" s="33">
        <v>127.37374</v>
      </c>
      <c r="X1022" s="33">
        <v>129.69179099999999</v>
      </c>
      <c r="Y1022" s="33">
        <v>131.98870700000001</v>
      </c>
      <c r="Z1022" s="33">
        <v>136.11409599999999</v>
      </c>
      <c r="AA1022" s="33">
        <v>139.276433</v>
      </c>
      <c r="AB1022" s="33">
        <v>140.56113099999999</v>
      </c>
      <c r="AC1022" s="33">
        <v>37.631672000000002</v>
      </c>
      <c r="AD1022" s="33">
        <v>56.539456000000001</v>
      </c>
      <c r="AE1022" s="33">
        <v>117.53886799999999</v>
      </c>
      <c r="AF1022" s="34"/>
      <c r="AG1022" s="34"/>
      <c r="AH1022" s="34"/>
    </row>
    <row r="1023" spans="1:34" ht="14.5" x14ac:dyDescent="0.35">
      <c r="A1023" s="8" t="str">
        <f t="shared" si="18"/>
        <v>Touristennächtigungen (Ausländer)Kroatien</v>
      </c>
      <c r="B1023" s="8">
        <v>1023</v>
      </c>
      <c r="C1023" s="32" t="s">
        <v>296</v>
      </c>
      <c r="D1023" s="32" t="s">
        <v>27</v>
      </c>
      <c r="E1023" s="32" t="s">
        <v>69</v>
      </c>
      <c r="F1023" s="32" t="s">
        <v>68</v>
      </c>
      <c r="G1023" s="32" t="s">
        <v>32</v>
      </c>
      <c r="H1023" s="32" t="s">
        <v>374</v>
      </c>
      <c r="I1023" s="33">
        <v>15.057136</v>
      </c>
      <c r="J1023" s="33">
        <v>16.499509</v>
      </c>
      <c r="K1023" s="33">
        <v>16.905241</v>
      </c>
      <c r="L1023" s="33">
        <v>16.829557999999999</v>
      </c>
      <c r="M1023" s="33">
        <v>17.072285999999998</v>
      </c>
      <c r="N1023" s="33">
        <v>18.415158000000002</v>
      </c>
      <c r="O1023" s="33">
        <v>17.807231000000002</v>
      </c>
      <c r="P1023" s="33">
        <v>17.988240000000001</v>
      </c>
      <c r="Q1023" s="33">
        <v>17.60455</v>
      </c>
      <c r="R1023" s="33">
        <v>16.085142999999999</v>
      </c>
      <c r="S1023" s="33">
        <v>17.011493999999999</v>
      </c>
      <c r="T1023" s="33">
        <v>18.054427</v>
      </c>
      <c r="U1023" s="33">
        <v>18.879352000000001</v>
      </c>
      <c r="V1023" s="33">
        <v>18.900601999999999</v>
      </c>
      <c r="W1023" s="33">
        <v>18.891923999999999</v>
      </c>
      <c r="X1023" s="33">
        <v>19.851213999999999</v>
      </c>
      <c r="Y1023" s="33">
        <v>20.871998999999999</v>
      </c>
      <c r="Z1023" s="33">
        <v>22.148451999999999</v>
      </c>
      <c r="AA1023" s="33">
        <v>22.794854999999998</v>
      </c>
      <c r="AB1023" s="33">
        <v>23.160066</v>
      </c>
      <c r="AC1023" s="33">
        <v>5.3461910000000001</v>
      </c>
      <c r="AD1023" s="33">
        <v>12.905149</v>
      </c>
      <c r="AE1023" s="33">
        <v>19.722549000000001</v>
      </c>
      <c r="AF1023" s="34"/>
      <c r="AG1023" s="34"/>
      <c r="AH1023" s="34"/>
    </row>
    <row r="1024" spans="1:34" ht="14.5" x14ac:dyDescent="0.35">
      <c r="A1024" s="8" t="str">
        <f t="shared" si="18"/>
        <v>Touristennächtigungen (Ausländer)Lettland</v>
      </c>
      <c r="B1024" s="8">
        <v>1024</v>
      </c>
      <c r="C1024" s="32" t="s">
        <v>296</v>
      </c>
      <c r="D1024" s="32" t="s">
        <v>19</v>
      </c>
      <c r="E1024" s="32" t="s">
        <v>69</v>
      </c>
      <c r="F1024" s="32" t="s">
        <v>68</v>
      </c>
      <c r="G1024" s="32" t="s">
        <v>32</v>
      </c>
      <c r="H1024" s="32" t="s">
        <v>374</v>
      </c>
      <c r="I1024" s="33">
        <v>0.69081000000000004</v>
      </c>
      <c r="J1024" s="33">
        <v>0.836507</v>
      </c>
      <c r="K1024" s="33">
        <v>0.85282199999999997</v>
      </c>
      <c r="L1024" s="33">
        <v>0.96284800000000004</v>
      </c>
      <c r="M1024" s="33">
        <v>1.1577679999999999</v>
      </c>
      <c r="N1024" s="33">
        <v>1.506626</v>
      </c>
      <c r="O1024" s="33">
        <v>1.7451589999999999</v>
      </c>
      <c r="P1024" s="33">
        <v>1.779563</v>
      </c>
      <c r="Q1024" s="33">
        <v>1.913494</v>
      </c>
      <c r="R1024" s="33">
        <v>1.587504</v>
      </c>
      <c r="S1024" s="33">
        <v>1.78687</v>
      </c>
      <c r="T1024" s="33">
        <v>2.069496</v>
      </c>
      <c r="U1024" s="33">
        <v>2.143977</v>
      </c>
      <c r="V1024" s="33">
        <v>2.2945959999999999</v>
      </c>
      <c r="W1024" s="33">
        <v>2.5299420000000001</v>
      </c>
      <c r="X1024" s="33">
        <v>2.5531769999999998</v>
      </c>
      <c r="Y1024" s="33">
        <v>2.6752850000000001</v>
      </c>
      <c r="Z1024" s="33">
        <v>2.9250769999999999</v>
      </c>
      <c r="AA1024" s="33">
        <v>3.1977380000000002</v>
      </c>
      <c r="AB1024" s="33">
        <v>3.2821280000000002</v>
      </c>
      <c r="AC1024" s="33">
        <v>1.1295770000000001</v>
      </c>
      <c r="AD1024" s="33">
        <v>0.76453300000000002</v>
      </c>
      <c r="AE1024" s="33">
        <v>1.8664780000000001</v>
      </c>
      <c r="AF1024" s="34"/>
      <c r="AG1024" s="34"/>
      <c r="AH1024" s="34"/>
    </row>
    <row r="1025" spans="1:34" ht="14.5" x14ac:dyDescent="0.35">
      <c r="A1025" s="8" t="str">
        <f t="shared" si="18"/>
        <v>Touristennächtigungen (Ausländer)Litauen</v>
      </c>
      <c r="B1025" s="8">
        <v>1025</v>
      </c>
      <c r="C1025" s="32" t="s">
        <v>296</v>
      </c>
      <c r="D1025" s="32" t="s">
        <v>20</v>
      </c>
      <c r="E1025" s="32" t="s">
        <v>69</v>
      </c>
      <c r="F1025" s="32" t="s">
        <v>68</v>
      </c>
      <c r="G1025" s="32" t="s">
        <v>32</v>
      </c>
      <c r="H1025" s="32" t="s">
        <v>374</v>
      </c>
      <c r="I1025" s="33">
        <v>0.57907500000000001</v>
      </c>
      <c r="J1025" s="33">
        <v>0.67184699999999997</v>
      </c>
      <c r="K1025" s="33">
        <v>0.71869099999999997</v>
      </c>
      <c r="L1025" s="33">
        <v>0.76641099999999995</v>
      </c>
      <c r="M1025" s="33">
        <v>1.131183</v>
      </c>
      <c r="N1025" s="33">
        <v>1.3341179999999999</v>
      </c>
      <c r="O1025" s="33">
        <v>1.451103</v>
      </c>
      <c r="P1025" s="33">
        <v>1.509293</v>
      </c>
      <c r="Q1025" s="33">
        <v>1.5444869999999999</v>
      </c>
      <c r="R1025" s="33">
        <v>1.322983</v>
      </c>
      <c r="S1025" s="33">
        <v>1.5098830000000001</v>
      </c>
      <c r="T1025" s="33">
        <v>1.818031</v>
      </c>
      <c r="U1025" s="33">
        <v>2.0017450000000001</v>
      </c>
      <c r="V1025" s="33">
        <v>2.1690870000000002</v>
      </c>
      <c r="W1025" s="33">
        <v>2.2511730000000001</v>
      </c>
      <c r="X1025" s="33">
        <v>2.246829</v>
      </c>
      <c r="Y1025" s="33">
        <v>2.4294989999999999</v>
      </c>
      <c r="Z1025" s="33">
        <v>2.5267629999999999</v>
      </c>
      <c r="AA1025" s="33">
        <v>2.725263</v>
      </c>
      <c r="AB1025" s="33">
        <v>2.9072589999999998</v>
      </c>
      <c r="AC1025" s="33">
        <v>0.82488799999999995</v>
      </c>
      <c r="AD1025" s="33">
        <v>0.93854199999999999</v>
      </c>
      <c r="AE1025" s="33">
        <v>2.0564040000000001</v>
      </c>
      <c r="AF1025" s="34"/>
      <c r="AG1025" s="34"/>
      <c r="AH1025" s="34"/>
    </row>
    <row r="1026" spans="1:34" ht="14.5" x14ac:dyDescent="0.35">
      <c r="A1026" s="8" t="str">
        <f t="shared" si="18"/>
        <v>Touristennächtigungen (Ausländer)Luxemburg</v>
      </c>
      <c r="B1026" s="8">
        <v>1026</v>
      </c>
      <c r="C1026" s="32" t="s">
        <v>296</v>
      </c>
      <c r="D1026" s="32" t="s">
        <v>10</v>
      </c>
      <c r="E1026" s="32" t="s">
        <v>69</v>
      </c>
      <c r="F1026" s="32" t="s">
        <v>68</v>
      </c>
      <c r="G1026" s="32" t="s">
        <v>32</v>
      </c>
      <c r="H1026" s="32" t="s">
        <v>374</v>
      </c>
      <c r="I1026" s="33">
        <v>1.195886</v>
      </c>
      <c r="J1026" s="33">
        <v>1.173592</v>
      </c>
      <c r="K1026" s="33">
        <v>1.1667689999999999</v>
      </c>
      <c r="L1026" s="33">
        <v>1.143831</v>
      </c>
      <c r="M1026" s="33">
        <v>1.1946889999999999</v>
      </c>
      <c r="N1026" s="33">
        <v>1.2748980000000001</v>
      </c>
      <c r="O1026" s="33">
        <v>1.2841739999999999</v>
      </c>
      <c r="P1026" s="33">
        <v>1.359505</v>
      </c>
      <c r="Q1026" s="33">
        <v>1.296575</v>
      </c>
      <c r="R1026" s="33">
        <v>1.192639</v>
      </c>
      <c r="S1026" s="33">
        <v>1.1632039999999999</v>
      </c>
      <c r="T1026" s="33">
        <v>1.282014</v>
      </c>
      <c r="U1026" s="33">
        <v>1.4242729999999999</v>
      </c>
      <c r="V1026" s="33">
        <v>1.4134199999999999</v>
      </c>
      <c r="W1026" s="33">
        <v>1.538265</v>
      </c>
      <c r="X1026" s="33">
        <v>1.586274</v>
      </c>
      <c r="Y1026" s="33">
        <v>1.5936490000000001</v>
      </c>
      <c r="Z1026" s="33">
        <v>1.526416</v>
      </c>
      <c r="AA1026" s="33">
        <v>1.5250030000000001</v>
      </c>
      <c r="AB1026" s="33">
        <v>1.4693780000000001</v>
      </c>
      <c r="AC1026" s="33">
        <v>0.66448099999999999</v>
      </c>
      <c r="AD1026" s="33">
        <v>0.83468900000000001</v>
      </c>
      <c r="AE1026" s="33">
        <v>1.360001</v>
      </c>
      <c r="AF1026" s="34"/>
      <c r="AG1026" s="34"/>
      <c r="AH1026" s="34"/>
    </row>
    <row r="1027" spans="1:34" ht="14.5" x14ac:dyDescent="0.35">
      <c r="A1027" s="8" t="str">
        <f t="shared" si="18"/>
        <v>Touristennächtigungen (Ausländer)Malta</v>
      </c>
      <c r="B1027" s="8">
        <v>1027</v>
      </c>
      <c r="C1027" s="32" t="s">
        <v>296</v>
      </c>
      <c r="D1027" s="32" t="s">
        <v>16</v>
      </c>
      <c r="E1027" s="32" t="s">
        <v>69</v>
      </c>
      <c r="F1027" s="32" t="s">
        <v>68</v>
      </c>
      <c r="G1027" s="32" t="s">
        <v>32</v>
      </c>
      <c r="H1027" s="32" t="s">
        <v>374</v>
      </c>
      <c r="I1027" s="33">
        <v>7.0148960000000002</v>
      </c>
      <c r="J1027" s="33">
        <v>7.4730449999999999</v>
      </c>
      <c r="K1027" s="33">
        <v>7.0191629999999998</v>
      </c>
      <c r="L1027" s="33">
        <v>7.3012420000000002</v>
      </c>
      <c r="M1027" s="33">
        <v>7.3875679999999999</v>
      </c>
      <c r="N1027" s="33">
        <v>7.2175669999999998</v>
      </c>
      <c r="O1027" s="33">
        <v>6.9783600000000003</v>
      </c>
      <c r="P1027" s="33">
        <v>7.5846150000000003</v>
      </c>
      <c r="Q1027" s="33">
        <v>7.4159079999999999</v>
      </c>
      <c r="R1027" s="33">
        <v>6.3896610000000003</v>
      </c>
      <c r="S1027" s="33">
        <v>7.0653740000000003</v>
      </c>
      <c r="T1027" s="33">
        <v>7.2103529999999996</v>
      </c>
      <c r="U1027" s="33">
        <v>7.3442530000000001</v>
      </c>
      <c r="V1027" s="33">
        <v>7.9403499999999996</v>
      </c>
      <c r="W1027" s="33">
        <v>8.1823639999999997</v>
      </c>
      <c r="X1027" s="33">
        <v>8.3023480000000003</v>
      </c>
      <c r="Y1027" s="33">
        <v>8.3544649999999994</v>
      </c>
      <c r="Z1027" s="33">
        <v>8.9170110000000005</v>
      </c>
      <c r="AA1027" s="33">
        <v>9.3812280000000001</v>
      </c>
      <c r="AB1027" s="33">
        <v>9.1327049999999996</v>
      </c>
      <c r="AC1027" s="33">
        <v>2.3049210000000002</v>
      </c>
      <c r="AD1027" s="33">
        <v>3.8448009999999999</v>
      </c>
      <c r="AE1027" s="33">
        <v>7.3624650000000003</v>
      </c>
      <c r="AF1027" s="34"/>
      <c r="AG1027" s="34"/>
      <c r="AH1027" s="34"/>
    </row>
    <row r="1028" spans="1:34" ht="14.5" x14ac:dyDescent="0.35">
      <c r="A1028" s="8" t="str">
        <f t="shared" si="18"/>
        <v>Touristennächtigungen (Ausländer)Niederlande</v>
      </c>
      <c r="B1028" s="8">
        <v>1028</v>
      </c>
      <c r="C1028" s="32" t="s">
        <v>296</v>
      </c>
      <c r="D1028" s="32" t="s">
        <v>1</v>
      </c>
      <c r="E1028" s="32" t="s">
        <v>69</v>
      </c>
      <c r="F1028" s="32" t="s">
        <v>68</v>
      </c>
      <c r="G1028" s="32" t="s">
        <v>32</v>
      </c>
      <c r="H1028" s="32" t="s">
        <v>374</v>
      </c>
      <c r="I1028" s="33">
        <v>15.695</v>
      </c>
      <c r="J1028" s="33">
        <v>14.955</v>
      </c>
      <c r="K1028" s="33">
        <v>14.9216</v>
      </c>
      <c r="L1028" s="33">
        <v>13.798400000000001</v>
      </c>
      <c r="M1028" s="33">
        <v>14.6182</v>
      </c>
      <c r="N1028" s="33">
        <v>15.1432</v>
      </c>
      <c r="O1028" s="33">
        <v>15.976100000000001</v>
      </c>
      <c r="P1028" s="33">
        <v>16.3277</v>
      </c>
      <c r="Q1028" s="33">
        <v>14.961499999999999</v>
      </c>
      <c r="R1028" s="33">
        <v>14.428599999999999</v>
      </c>
      <c r="S1028" s="33">
        <v>16.174900000000001</v>
      </c>
      <c r="T1028" s="33">
        <v>16.685099999999998</v>
      </c>
      <c r="U1028" s="33">
        <v>16.934054</v>
      </c>
      <c r="V1028" s="33">
        <v>18.350968999999999</v>
      </c>
      <c r="W1028" s="33">
        <v>20.183788</v>
      </c>
      <c r="X1028" s="33">
        <v>21.707564999999999</v>
      </c>
      <c r="Y1028" s="33">
        <v>23.169243000000002</v>
      </c>
      <c r="Z1028" s="33">
        <v>26.34338</v>
      </c>
      <c r="AA1028" s="33">
        <v>27.867504</v>
      </c>
      <c r="AB1028" s="33">
        <v>30.130759999999999</v>
      </c>
      <c r="AC1028" s="33">
        <v>10.301352</v>
      </c>
      <c r="AD1028" s="33">
        <v>9.0445670000000007</v>
      </c>
      <c r="AE1028" s="33">
        <v>26.681477999999998</v>
      </c>
      <c r="AF1028" s="34"/>
      <c r="AG1028" s="34"/>
      <c r="AH1028" s="34"/>
    </row>
    <row r="1029" spans="1:34" ht="14.5" x14ac:dyDescent="0.35">
      <c r="A1029" s="8" t="str">
        <f t="shared" si="18"/>
        <v>Touristennächtigungen (Ausländer)Österreich</v>
      </c>
      <c r="B1029" s="8">
        <v>1029</v>
      </c>
      <c r="C1029" s="32" t="s">
        <v>296</v>
      </c>
      <c r="D1029" s="32" t="s">
        <v>56</v>
      </c>
      <c r="E1029" s="32" t="s">
        <v>69</v>
      </c>
      <c r="F1029" s="32" t="s">
        <v>68</v>
      </c>
      <c r="G1029" s="32" t="s">
        <v>32</v>
      </c>
      <c r="H1029" s="32" t="s">
        <v>374</v>
      </c>
      <c r="I1029" s="33">
        <v>53.617395999999999</v>
      </c>
      <c r="J1029" s="33">
        <v>54.085832000000003</v>
      </c>
      <c r="K1029" s="33">
        <v>55.167340000000003</v>
      </c>
      <c r="L1029" s="33">
        <v>55.200184999999998</v>
      </c>
      <c r="M1029" s="33">
        <v>55.163362999999997</v>
      </c>
      <c r="N1029" s="33">
        <v>56.690261</v>
      </c>
      <c r="O1029" s="33">
        <v>57.114125999999999</v>
      </c>
      <c r="P1029" s="33">
        <v>57.881542000000003</v>
      </c>
      <c r="Q1029" s="33">
        <v>60.462189000000002</v>
      </c>
      <c r="R1029" s="33">
        <v>57.798254999999997</v>
      </c>
      <c r="S1029" s="33">
        <v>58.314787000000003</v>
      </c>
      <c r="T1029" s="33">
        <v>59.147120000000001</v>
      </c>
      <c r="U1029" s="33">
        <v>61.359895999999999</v>
      </c>
      <c r="V1029" s="33">
        <v>62.137087999999999</v>
      </c>
      <c r="W1029" s="33">
        <v>61.829801000000003</v>
      </c>
      <c r="X1029" s="33">
        <v>63.327452999999998</v>
      </c>
      <c r="Y1029" s="33">
        <v>65.243779000000004</v>
      </c>
      <c r="Z1029" s="33">
        <v>66.641779</v>
      </c>
      <c r="AA1029" s="33">
        <v>68.331356999999997</v>
      </c>
      <c r="AB1029" s="33">
        <v>69.375192999999996</v>
      </c>
      <c r="AC1029" s="33">
        <v>36.388973</v>
      </c>
      <c r="AD1029" s="33">
        <v>28.397442000000002</v>
      </c>
      <c r="AE1029" s="33">
        <v>57.283290000000001</v>
      </c>
      <c r="AF1029" s="34"/>
      <c r="AG1029" s="34"/>
      <c r="AH1029" s="34"/>
    </row>
    <row r="1030" spans="1:34" ht="14.5" x14ac:dyDescent="0.35">
      <c r="A1030" s="8" t="str">
        <f t="shared" si="18"/>
        <v>Touristennächtigungen (Ausländer)Polen</v>
      </c>
      <c r="B1030" s="8">
        <v>1030</v>
      </c>
      <c r="C1030" s="32" t="s">
        <v>296</v>
      </c>
      <c r="D1030" s="32" t="s">
        <v>21</v>
      </c>
      <c r="E1030" s="32" t="s">
        <v>69</v>
      </c>
      <c r="F1030" s="32" t="s">
        <v>68</v>
      </c>
      <c r="G1030" s="32" t="s">
        <v>32</v>
      </c>
      <c r="H1030" s="32" t="s">
        <v>374</v>
      </c>
      <c r="I1030" s="33">
        <v>4.9446700000000003</v>
      </c>
      <c r="J1030" s="33">
        <v>4.9182709999999998</v>
      </c>
      <c r="K1030" s="33">
        <v>4.9992890000000001</v>
      </c>
      <c r="L1030" s="33">
        <v>5.4504159999999997</v>
      </c>
      <c r="M1030" s="33">
        <v>6.8761409999999996</v>
      </c>
      <c r="N1030" s="33">
        <v>7.868754</v>
      </c>
      <c r="O1030" s="33">
        <v>7.9106899999999998</v>
      </c>
      <c r="P1030" s="33">
        <v>8.4087720000000008</v>
      </c>
      <c r="Q1030" s="33">
        <v>7.9393279999999997</v>
      </c>
      <c r="R1030" s="33">
        <v>7.4780309999999997</v>
      </c>
      <c r="S1030" s="33">
        <v>8.0292019999999997</v>
      </c>
      <c r="T1030" s="33">
        <v>8.397392</v>
      </c>
      <c r="U1030" s="33">
        <v>9.42455</v>
      </c>
      <c r="V1030" s="33">
        <v>10.129465</v>
      </c>
      <c r="W1030" s="33">
        <v>10.667222000000001</v>
      </c>
      <c r="X1030" s="33">
        <v>11.302368</v>
      </c>
      <c r="Y1030" s="33">
        <v>12.918219000000001</v>
      </c>
      <c r="Z1030" s="33">
        <v>13.638768000000001</v>
      </c>
      <c r="AA1030" s="33">
        <v>14.410906000000001</v>
      </c>
      <c r="AB1030" s="33">
        <v>15.089651</v>
      </c>
      <c r="AC1030" s="33">
        <v>4.9824029999999997</v>
      </c>
      <c r="AD1030" s="33">
        <v>5.4935850000000004</v>
      </c>
      <c r="AE1030" s="33">
        <v>12.253375</v>
      </c>
      <c r="AF1030" s="34"/>
      <c r="AG1030" s="34"/>
      <c r="AH1030" s="34"/>
    </row>
    <row r="1031" spans="1:34" ht="14.5" x14ac:dyDescent="0.35">
      <c r="A1031" s="8" t="str">
        <f t="shared" si="18"/>
        <v>Touristennächtigungen (Ausländer)Portugal</v>
      </c>
      <c r="B1031" s="8">
        <v>1031</v>
      </c>
      <c r="C1031" s="32" t="s">
        <v>296</v>
      </c>
      <c r="D1031" s="32" t="s">
        <v>7</v>
      </c>
      <c r="E1031" s="32" t="s">
        <v>69</v>
      </c>
      <c r="F1031" s="32" t="s">
        <v>68</v>
      </c>
      <c r="G1031" s="32" t="s">
        <v>32</v>
      </c>
      <c r="H1031" s="32" t="s">
        <v>374</v>
      </c>
      <c r="I1031" s="33">
        <v>24.101963000000001</v>
      </c>
      <c r="J1031" s="33">
        <v>23.577570999999999</v>
      </c>
      <c r="K1031" s="33">
        <v>23.562694</v>
      </c>
      <c r="L1031" s="33">
        <v>23.214697999999999</v>
      </c>
      <c r="M1031" s="33">
        <v>23.001992999999999</v>
      </c>
      <c r="N1031" s="33">
        <v>23.872883999999999</v>
      </c>
      <c r="O1031" s="33">
        <v>25.216460000000001</v>
      </c>
      <c r="P1031" s="33">
        <v>26.768529999999998</v>
      </c>
      <c r="Q1031" s="33">
        <v>26.204245</v>
      </c>
      <c r="R1031" s="33">
        <v>23.214376999999999</v>
      </c>
      <c r="S1031" s="33">
        <v>23.608207</v>
      </c>
      <c r="T1031" s="33">
        <v>26.00376</v>
      </c>
      <c r="U1031" s="33">
        <v>27.25658</v>
      </c>
      <c r="V1031" s="33">
        <v>29.824569</v>
      </c>
      <c r="W1031" s="33">
        <v>33.050063999999999</v>
      </c>
      <c r="X1031" s="33">
        <v>35.474513999999999</v>
      </c>
      <c r="Y1031" s="33">
        <v>39.326453000000001</v>
      </c>
      <c r="Z1031" s="33">
        <v>42.852696999999999</v>
      </c>
      <c r="AA1031" s="33">
        <v>41.517325</v>
      </c>
      <c r="AB1031" s="33">
        <v>42.043190000000003</v>
      </c>
      <c r="AC1031" s="33">
        <v>10.324555999999999</v>
      </c>
      <c r="AD1031" s="33">
        <v>15.414868</v>
      </c>
      <c r="AE1031" s="33">
        <v>39.043889</v>
      </c>
      <c r="AF1031" s="34"/>
      <c r="AG1031" s="34"/>
      <c r="AH1031" s="34"/>
    </row>
    <row r="1032" spans="1:34" ht="14.5" x14ac:dyDescent="0.35">
      <c r="A1032" s="8" t="str">
        <f t="shared" si="18"/>
        <v>Touristennächtigungen (Ausländer)Rumänien</v>
      </c>
      <c r="B1032" s="8">
        <v>1032</v>
      </c>
      <c r="C1032" s="32" t="s">
        <v>296</v>
      </c>
      <c r="D1032" s="32" t="s">
        <v>100</v>
      </c>
      <c r="E1032" s="32" t="s">
        <v>69</v>
      </c>
      <c r="F1032" s="32" t="s">
        <v>68</v>
      </c>
      <c r="G1032" s="32" t="s">
        <v>32</v>
      </c>
      <c r="H1032" s="32" t="s">
        <v>374</v>
      </c>
      <c r="I1032" s="33">
        <v>2.0848969999999998</v>
      </c>
      <c r="J1032" s="33">
        <v>2.3006609999999998</v>
      </c>
      <c r="K1032" s="33">
        <v>2.4706220000000001</v>
      </c>
      <c r="L1032" s="33">
        <v>2.6878320000000002</v>
      </c>
      <c r="M1032" s="33">
        <v>3.2105999999999999</v>
      </c>
      <c r="N1032" s="33">
        <v>3.377148</v>
      </c>
      <c r="O1032" s="33">
        <v>3.1691829999999999</v>
      </c>
      <c r="P1032" s="33">
        <v>3.4971559999999999</v>
      </c>
      <c r="Q1032" s="33">
        <v>3.2513570000000001</v>
      </c>
      <c r="R1032" s="33">
        <v>2.581861</v>
      </c>
      <c r="S1032" s="33">
        <v>2.6848679999999998</v>
      </c>
      <c r="T1032" s="33">
        <v>2.9819909999999998</v>
      </c>
      <c r="U1032" s="33">
        <v>3.0014820000000002</v>
      </c>
      <c r="V1032" s="33">
        <v>3.1677909999999998</v>
      </c>
      <c r="W1032" s="33">
        <v>3.5035219999999998</v>
      </c>
      <c r="X1032" s="33">
        <v>4.1003869999999996</v>
      </c>
      <c r="Y1032" s="33">
        <v>4.399597</v>
      </c>
      <c r="Z1032" s="33">
        <v>4.7999929999999997</v>
      </c>
      <c r="AA1032" s="33">
        <v>4.8541670000000003</v>
      </c>
      <c r="AB1032" s="33">
        <v>4.8040380000000003</v>
      </c>
      <c r="AC1032" s="33">
        <v>0.93163099999999999</v>
      </c>
      <c r="AD1032" s="33">
        <v>1.699384</v>
      </c>
      <c r="AE1032" s="33">
        <v>3.424309</v>
      </c>
      <c r="AF1032" s="34"/>
      <c r="AG1032" s="34"/>
      <c r="AH1032" s="34"/>
    </row>
    <row r="1033" spans="1:34" ht="14.5" x14ac:dyDescent="0.35">
      <c r="A1033" s="8" t="str">
        <f t="shared" si="18"/>
        <v>Touristennächtigungen (Ausländer)Schweden</v>
      </c>
      <c r="B1033" s="8">
        <v>1033</v>
      </c>
      <c r="C1033" s="32" t="s">
        <v>296</v>
      </c>
      <c r="D1033" s="32" t="s">
        <v>13</v>
      </c>
      <c r="E1033" s="32" t="s">
        <v>69</v>
      </c>
      <c r="F1033" s="32" t="s">
        <v>68</v>
      </c>
      <c r="G1033" s="32" t="s">
        <v>32</v>
      </c>
      <c r="H1033" s="32" t="s">
        <v>374</v>
      </c>
      <c r="I1033" s="33">
        <v>4.6788059999999998</v>
      </c>
      <c r="J1033" s="33">
        <v>4.926857</v>
      </c>
      <c r="K1033" s="33">
        <v>4.8676789999999999</v>
      </c>
      <c r="L1033" s="33">
        <v>4.8331860000000004</v>
      </c>
      <c r="M1033" s="33">
        <v>5.060943</v>
      </c>
      <c r="N1033" s="33">
        <v>5.382161</v>
      </c>
      <c r="O1033" s="33">
        <v>5.603834</v>
      </c>
      <c r="P1033" s="33">
        <v>5.8417690000000002</v>
      </c>
      <c r="Q1033" s="33">
        <v>5.8304140000000002</v>
      </c>
      <c r="R1033" s="33">
        <v>6.0870959999999998</v>
      </c>
      <c r="S1033" s="33">
        <v>6.3630740000000001</v>
      </c>
      <c r="T1033" s="33">
        <v>6.5320780000000003</v>
      </c>
      <c r="U1033" s="33">
        <v>6.6504450000000004</v>
      </c>
      <c r="V1033" s="33">
        <v>6.8747590000000001</v>
      </c>
      <c r="W1033" s="33">
        <v>7.42143</v>
      </c>
      <c r="X1033" s="33">
        <v>8.4010020000000001</v>
      </c>
      <c r="Y1033" s="33">
        <v>8.8426430000000007</v>
      </c>
      <c r="Z1033" s="33">
        <v>9.3350089999999994</v>
      </c>
      <c r="AA1033" s="33">
        <v>10.015656</v>
      </c>
      <c r="AB1033" s="33">
        <v>9.8711559999999992</v>
      </c>
      <c r="AC1033" s="33">
        <v>3.142633</v>
      </c>
      <c r="AD1033" s="33">
        <v>4.0441200000000004</v>
      </c>
      <c r="AE1033" s="33">
        <v>8.4069210000000005</v>
      </c>
      <c r="AF1033" s="34"/>
      <c r="AG1033" s="34"/>
      <c r="AH1033" s="34"/>
    </row>
    <row r="1034" spans="1:34" ht="14.5" x14ac:dyDescent="0.35">
      <c r="A1034" s="8" t="str">
        <f t="shared" si="18"/>
        <v>Touristennächtigungen (Ausländer)Slowakei</v>
      </c>
      <c r="B1034" s="8">
        <v>1034</v>
      </c>
      <c r="C1034" s="32" t="s">
        <v>296</v>
      </c>
      <c r="D1034" s="32" t="s">
        <v>23</v>
      </c>
      <c r="E1034" s="32" t="s">
        <v>69</v>
      </c>
      <c r="F1034" s="32" t="s">
        <v>68</v>
      </c>
      <c r="G1034" s="32" t="s">
        <v>32</v>
      </c>
      <c r="H1034" s="32" t="s">
        <v>374</v>
      </c>
      <c r="I1034" s="33">
        <v>2.7610640000000002</v>
      </c>
      <c r="J1034" s="33">
        <v>3.1013809999999999</v>
      </c>
      <c r="K1034" s="33">
        <v>3.5722969999999998</v>
      </c>
      <c r="L1034" s="33">
        <v>3.5603400000000001</v>
      </c>
      <c r="M1034" s="33">
        <v>3.4315449999999998</v>
      </c>
      <c r="N1034" s="33">
        <v>3.650029</v>
      </c>
      <c r="O1034" s="33">
        <v>3.9113380000000002</v>
      </c>
      <c r="P1034" s="33">
        <v>3.968782</v>
      </c>
      <c r="Q1034" s="33">
        <v>3.9778359999999999</v>
      </c>
      <c r="R1034" s="33">
        <v>2.9079000000000002</v>
      </c>
      <c r="S1034" s="33">
        <v>3.043282</v>
      </c>
      <c r="T1034" s="33">
        <v>3.2760479999999998</v>
      </c>
      <c r="U1034" s="33">
        <v>3.3295729999999999</v>
      </c>
      <c r="V1034" s="33">
        <v>3.5287389999999998</v>
      </c>
      <c r="W1034" s="33">
        <v>3.1714069999999999</v>
      </c>
      <c r="X1034" s="33">
        <v>3.6421459999999999</v>
      </c>
      <c r="Y1034" s="33">
        <v>4.0827869999999997</v>
      </c>
      <c r="Z1034" s="33">
        <v>4.2497619999999996</v>
      </c>
      <c r="AA1034" s="33">
        <v>4.3507809999999996</v>
      </c>
      <c r="AB1034" s="33">
        <v>4.605416</v>
      </c>
      <c r="AC1034" s="33">
        <v>1.6529739999999999</v>
      </c>
      <c r="AD1034" s="33">
        <v>1.0979289999999999</v>
      </c>
      <c r="AE1034" s="33">
        <v>2.8843160000000001</v>
      </c>
      <c r="AF1034" s="34"/>
      <c r="AG1034" s="34"/>
      <c r="AH1034" s="34"/>
    </row>
    <row r="1035" spans="1:34" ht="14.5" x14ac:dyDescent="0.35">
      <c r="A1035" s="8" t="str">
        <f t="shared" si="18"/>
        <v>Touristennächtigungen (Ausländer)Slowenien</v>
      </c>
      <c r="B1035" s="8">
        <v>1035</v>
      </c>
      <c r="C1035" s="32" t="s">
        <v>296</v>
      </c>
      <c r="D1035" s="32" t="s">
        <v>26</v>
      </c>
      <c r="E1035" s="32" t="s">
        <v>69</v>
      </c>
      <c r="F1035" s="32" t="s">
        <v>68</v>
      </c>
      <c r="G1035" s="32" t="s">
        <v>32</v>
      </c>
      <c r="H1035" s="32" t="s">
        <v>374</v>
      </c>
      <c r="I1035" s="33">
        <v>2.7577509999999998</v>
      </c>
      <c r="J1035" s="33">
        <v>2.8788849999999999</v>
      </c>
      <c r="K1035" s="33">
        <v>3.0493890000000001</v>
      </c>
      <c r="L1035" s="33">
        <v>3.1656019999999998</v>
      </c>
      <c r="M1035" s="33">
        <v>3.2584080000000002</v>
      </c>
      <c r="N1035" s="33">
        <v>3.3220429999999999</v>
      </c>
      <c r="O1035" s="33">
        <v>3.4007149999999999</v>
      </c>
      <c r="P1035" s="33">
        <v>3.7066370000000002</v>
      </c>
      <c r="Q1035" s="33">
        <v>4.0510140000000003</v>
      </c>
      <c r="R1035" s="33">
        <v>3.684005</v>
      </c>
      <c r="S1035" s="33">
        <v>3.7154729999999998</v>
      </c>
      <c r="T1035" s="33">
        <v>4.0059269999999998</v>
      </c>
      <c r="U1035" s="33">
        <v>4.150042</v>
      </c>
      <c r="V1035" s="33">
        <v>4.2020670000000004</v>
      </c>
      <c r="W1035" s="33">
        <v>4.2940129999999996</v>
      </c>
      <c r="X1035" s="33">
        <v>4.5403450000000003</v>
      </c>
      <c r="Y1035" s="33">
        <v>4.9846870000000001</v>
      </c>
      <c r="Z1035" s="33">
        <v>5.5448139999999997</v>
      </c>
      <c r="AA1035" s="34"/>
      <c r="AB1035" s="33">
        <v>6.126322</v>
      </c>
      <c r="AC1035" s="33">
        <v>1.5616639999999999</v>
      </c>
      <c r="AD1035" s="33">
        <v>2.1018780000000001</v>
      </c>
      <c r="AE1035" s="33">
        <v>4.7817800000000004</v>
      </c>
      <c r="AF1035" s="34"/>
      <c r="AG1035" s="34"/>
      <c r="AH1035" s="34"/>
    </row>
    <row r="1036" spans="1:34" ht="14.5" x14ac:dyDescent="0.35">
      <c r="A1036" s="8" t="str">
        <f t="shared" si="18"/>
        <v>Touristennächtigungen (Ausländer)Spanien</v>
      </c>
      <c r="B1036" s="8">
        <v>1036</v>
      </c>
      <c r="C1036" s="32" t="s">
        <v>296</v>
      </c>
      <c r="D1036" s="32" t="s">
        <v>8</v>
      </c>
      <c r="E1036" s="32" t="s">
        <v>69</v>
      </c>
      <c r="F1036" s="32" t="s">
        <v>68</v>
      </c>
      <c r="G1036" s="32" t="s">
        <v>32</v>
      </c>
      <c r="H1036" s="32" t="s">
        <v>374</v>
      </c>
      <c r="I1036" s="33">
        <v>143.761596</v>
      </c>
      <c r="J1036" s="33">
        <v>143.42059499999999</v>
      </c>
      <c r="K1036" s="33">
        <v>135.83638500000001</v>
      </c>
      <c r="L1036" s="33">
        <v>136.865487</v>
      </c>
      <c r="M1036" s="33">
        <v>134.65361999999999</v>
      </c>
      <c r="N1036" s="33">
        <v>138.761842</v>
      </c>
      <c r="O1036" s="33">
        <v>151.939605</v>
      </c>
      <c r="P1036" s="33">
        <v>155.092771</v>
      </c>
      <c r="Q1036" s="33">
        <v>155.34719200000001</v>
      </c>
      <c r="R1036" s="33">
        <v>141.227936</v>
      </c>
      <c r="S1036" s="33">
        <v>153.91117600000001</v>
      </c>
      <c r="T1036" s="33">
        <v>175.21870200000001</v>
      </c>
      <c r="U1036" s="33">
        <v>178.558301</v>
      </c>
      <c r="V1036" s="33">
        <v>185.396233</v>
      </c>
      <c r="W1036" s="33">
        <v>190.53074100000001</v>
      </c>
      <c r="X1036" s="33">
        <v>197.98082299999999</v>
      </c>
      <c r="Y1036" s="33">
        <v>216.929812</v>
      </c>
      <c r="Z1036" s="33">
        <v>224.755788</v>
      </c>
      <c r="AA1036" s="33">
        <v>223.48118500000001</v>
      </c>
      <c r="AB1036" s="33">
        <v>223.38635600000001</v>
      </c>
      <c r="AC1036" s="33">
        <v>41.071987</v>
      </c>
      <c r="AD1036" s="33">
        <v>82.106778000000006</v>
      </c>
      <c r="AE1036" s="33">
        <v>200.32851500000001</v>
      </c>
      <c r="AF1036" s="34"/>
      <c r="AG1036" s="34"/>
      <c r="AH1036" s="34"/>
    </row>
    <row r="1037" spans="1:34" ht="14.5" x14ac:dyDescent="0.35">
      <c r="A1037" s="8" t="str">
        <f t="shared" si="18"/>
        <v>Touristennächtigungen (Ausländer)Tschechische Republik</v>
      </c>
      <c r="B1037" s="8">
        <v>1037</v>
      </c>
      <c r="C1037" s="32" t="s">
        <v>296</v>
      </c>
      <c r="D1037" s="32" t="s">
        <v>22</v>
      </c>
      <c r="E1037" s="32" t="s">
        <v>69</v>
      </c>
      <c r="F1037" s="32" t="s">
        <v>68</v>
      </c>
      <c r="G1037" s="32" t="s">
        <v>32</v>
      </c>
      <c r="H1037" s="32" t="s">
        <v>374</v>
      </c>
      <c r="I1037" s="33">
        <v>12.919169999999999</v>
      </c>
      <c r="J1037" s="33">
        <v>14.7028</v>
      </c>
      <c r="K1037" s="33">
        <v>13.326843</v>
      </c>
      <c r="L1037" s="33">
        <v>13.688095000000001</v>
      </c>
      <c r="M1037" s="33">
        <v>15.880594</v>
      </c>
      <c r="N1037" s="33">
        <v>16.607496999999999</v>
      </c>
      <c r="O1037" s="33">
        <v>17.035170000000001</v>
      </c>
      <c r="P1037" s="33">
        <v>17.837519</v>
      </c>
      <c r="Q1037" s="33">
        <v>17.740780999999998</v>
      </c>
      <c r="R1037" s="33">
        <v>16.013045999999999</v>
      </c>
      <c r="S1037" s="33">
        <v>16.880869000000001</v>
      </c>
      <c r="T1037" s="33">
        <v>18.027007000000001</v>
      </c>
      <c r="U1037" s="33">
        <v>19.936405000000001</v>
      </c>
      <c r="V1037" s="33">
        <v>20.071691999999999</v>
      </c>
      <c r="W1037" s="33">
        <v>19.970831</v>
      </c>
      <c r="X1037" s="33">
        <v>20.970265999999999</v>
      </c>
      <c r="Y1037" s="33">
        <v>21.869094</v>
      </c>
      <c r="Z1037" s="33">
        <v>23.693328999999999</v>
      </c>
      <c r="AA1037" s="33">
        <v>23.968900000000001</v>
      </c>
      <c r="AB1037" s="33">
        <v>24.457218000000001</v>
      </c>
      <c r="AC1037" s="33">
        <v>6.4470159999999996</v>
      </c>
      <c r="AD1037" s="33">
        <v>5.8656449999999998</v>
      </c>
      <c r="AE1037" s="33">
        <v>16.358447000000002</v>
      </c>
      <c r="AF1037" s="34"/>
      <c r="AG1037" s="34"/>
      <c r="AH1037" s="34"/>
    </row>
    <row r="1038" spans="1:34" ht="14.5" x14ac:dyDescent="0.35">
      <c r="A1038" s="8" t="str">
        <f t="shared" si="18"/>
        <v>Touristennächtigungen (Ausländer)Ungarn</v>
      </c>
      <c r="B1038" s="8">
        <v>1038</v>
      </c>
      <c r="C1038" s="32" t="s">
        <v>296</v>
      </c>
      <c r="D1038" s="32" t="s">
        <v>24</v>
      </c>
      <c r="E1038" s="32" t="s">
        <v>69</v>
      </c>
      <c r="F1038" s="32" t="s">
        <v>68</v>
      </c>
      <c r="G1038" s="32" t="s">
        <v>32</v>
      </c>
      <c r="H1038" s="32" t="s">
        <v>374</v>
      </c>
      <c r="I1038" s="33">
        <v>8.0618590000000001</v>
      </c>
      <c r="J1038" s="33">
        <v>8.4051939999999998</v>
      </c>
      <c r="K1038" s="33">
        <v>8.2600200000000008</v>
      </c>
      <c r="L1038" s="33">
        <v>8.0463660000000008</v>
      </c>
      <c r="M1038" s="33">
        <v>8.7286819999999992</v>
      </c>
      <c r="N1038" s="33">
        <v>9.1265219999999996</v>
      </c>
      <c r="O1038" s="33">
        <v>8.5241819999999997</v>
      </c>
      <c r="P1038" s="33">
        <v>8.6354319999999998</v>
      </c>
      <c r="Q1038" s="33">
        <v>8.4885040000000007</v>
      </c>
      <c r="R1038" s="33">
        <v>7.7733290000000004</v>
      </c>
      <c r="S1038" s="33">
        <v>8.1826000000000008</v>
      </c>
      <c r="T1038" s="33">
        <v>8.7744900000000001</v>
      </c>
      <c r="U1038" s="33">
        <v>9.9382680000000008</v>
      </c>
      <c r="V1038" s="33">
        <v>10.367322</v>
      </c>
      <c r="W1038" s="33">
        <v>10.653116000000001</v>
      </c>
      <c r="X1038" s="33">
        <v>11.092521</v>
      </c>
      <c r="Y1038" s="33">
        <v>11.801752</v>
      </c>
      <c r="Z1038" s="33">
        <v>12.754054</v>
      </c>
      <c r="AA1038" s="33">
        <v>13.09408</v>
      </c>
      <c r="AB1038" s="33">
        <v>13.413406</v>
      </c>
      <c r="AC1038" s="33">
        <v>3.1257429999999999</v>
      </c>
      <c r="AD1038" s="33">
        <v>4.1390820000000001</v>
      </c>
      <c r="AE1038" s="33">
        <v>10.138239</v>
      </c>
      <c r="AF1038" s="34"/>
      <c r="AG1038" s="34"/>
      <c r="AH1038" s="34"/>
    </row>
    <row r="1039" spans="1:34" ht="14.5" x14ac:dyDescent="0.35">
      <c r="A1039" s="8" t="str">
        <f t="shared" si="18"/>
        <v>Touristennächtigungen (Ausländer)Vereinigtes Königreich Großbritannien und Nordirland</v>
      </c>
      <c r="B1039" s="8">
        <v>1039</v>
      </c>
      <c r="C1039" s="32" t="s">
        <v>296</v>
      </c>
      <c r="D1039" s="32" t="s">
        <v>57</v>
      </c>
      <c r="E1039" s="32" t="s">
        <v>69</v>
      </c>
      <c r="F1039" s="32" t="s">
        <v>68</v>
      </c>
      <c r="G1039" s="32" t="s">
        <v>32</v>
      </c>
      <c r="H1039" s="32" t="s">
        <v>374</v>
      </c>
      <c r="I1039" s="33">
        <v>53.131</v>
      </c>
      <c r="J1039" s="33">
        <v>49.780996000000002</v>
      </c>
      <c r="K1039" s="33">
        <v>48.377000000000002</v>
      </c>
      <c r="L1039" s="33">
        <v>49.003</v>
      </c>
      <c r="M1039" s="33">
        <v>53.866787000000002</v>
      </c>
      <c r="N1039" s="33">
        <v>58.909087</v>
      </c>
      <c r="O1039" s="33">
        <v>64.951358999999997</v>
      </c>
      <c r="P1039" s="33">
        <v>64.252544999999998</v>
      </c>
      <c r="Q1039" s="33">
        <v>61.633085000000001</v>
      </c>
      <c r="R1039" s="33">
        <v>59.608083999999998</v>
      </c>
      <c r="S1039" s="33">
        <v>65.080296000000004</v>
      </c>
      <c r="T1039" s="33">
        <v>65.905717999999993</v>
      </c>
      <c r="U1039" s="33">
        <v>65.269158000000004</v>
      </c>
      <c r="V1039" s="33">
        <v>76.419112999999996</v>
      </c>
      <c r="W1039" s="34"/>
      <c r="X1039" s="33">
        <v>86.215339999999998</v>
      </c>
      <c r="Y1039" s="33">
        <v>88.041150000000002</v>
      </c>
      <c r="Z1039" s="34"/>
      <c r="AA1039" s="34"/>
      <c r="AB1039" s="34"/>
      <c r="AC1039" s="34"/>
      <c r="AD1039" s="34"/>
      <c r="AE1039" s="34"/>
      <c r="AF1039" s="34"/>
      <c r="AG1039" s="34"/>
      <c r="AH1039" s="34"/>
    </row>
    <row r="1040" spans="1:34" ht="14.5" x14ac:dyDescent="0.35">
      <c r="A1040" s="8" t="str">
        <f t="shared" si="18"/>
        <v>Touristennächtigungen (Ausländer)Zypern</v>
      </c>
      <c r="B1040" s="8">
        <v>1040</v>
      </c>
      <c r="C1040" s="32" t="s">
        <v>296</v>
      </c>
      <c r="D1040" s="32" t="s">
        <v>30</v>
      </c>
      <c r="E1040" s="32" t="s">
        <v>69</v>
      </c>
      <c r="F1040" s="32" t="s">
        <v>68</v>
      </c>
      <c r="G1040" s="32" t="s">
        <v>32</v>
      </c>
      <c r="H1040" s="32" t="s">
        <v>374</v>
      </c>
      <c r="I1040" s="33">
        <v>16.790458000000001</v>
      </c>
      <c r="J1040" s="33">
        <v>18.066132</v>
      </c>
      <c r="K1040" s="33">
        <v>15.235497000000001</v>
      </c>
      <c r="L1040" s="33">
        <v>13.424102</v>
      </c>
      <c r="M1040" s="33">
        <v>13.554335</v>
      </c>
      <c r="N1040" s="33">
        <v>13.899099</v>
      </c>
      <c r="O1040" s="33">
        <v>13.227357</v>
      </c>
      <c r="P1040" s="33">
        <v>13.129130999999999</v>
      </c>
      <c r="Q1040" s="33">
        <v>13.151047999999999</v>
      </c>
      <c r="R1040" s="33">
        <v>11.488360999999999</v>
      </c>
      <c r="S1040" s="33">
        <v>12.267920999999999</v>
      </c>
      <c r="T1040" s="33">
        <v>12.933024</v>
      </c>
      <c r="U1040" s="33">
        <v>13.476336999999999</v>
      </c>
      <c r="V1040" s="33">
        <v>13.141237</v>
      </c>
      <c r="W1040" s="33">
        <v>12.872854</v>
      </c>
      <c r="X1040" s="33">
        <v>12.548278</v>
      </c>
      <c r="Y1040" s="33">
        <v>14.504441999999999</v>
      </c>
      <c r="Z1040" s="33">
        <v>15.946455</v>
      </c>
      <c r="AA1040" s="33">
        <v>16.247076</v>
      </c>
      <c r="AB1040" s="33">
        <v>16.559771999999999</v>
      </c>
      <c r="AC1040" s="33">
        <v>2.6331600000000002</v>
      </c>
      <c r="AD1040" s="33">
        <v>8.1937730000000002</v>
      </c>
      <c r="AE1040" s="33">
        <v>12.932334000000001</v>
      </c>
      <c r="AF1040" s="34"/>
      <c r="AG1040" s="34"/>
      <c r="AH1040" s="34"/>
    </row>
    <row r="1041" spans="1:34" ht="14.5" x14ac:dyDescent="0.35">
      <c r="A1041" s="8" t="str">
        <f t="shared" si="18"/>
        <v>WirtschaftswachstumBelgien</v>
      </c>
      <c r="B1041" s="8">
        <v>1041</v>
      </c>
      <c r="C1041" s="32" t="s">
        <v>300</v>
      </c>
      <c r="D1041" s="32" t="s">
        <v>9</v>
      </c>
      <c r="E1041" s="32" t="s">
        <v>151</v>
      </c>
      <c r="F1041" s="32" t="s">
        <v>351</v>
      </c>
      <c r="G1041" s="32" t="s">
        <v>32</v>
      </c>
      <c r="H1041" s="32" t="s">
        <v>375</v>
      </c>
      <c r="I1041" s="33">
        <v>3.7</v>
      </c>
      <c r="J1041" s="33">
        <v>1.1000000000000001</v>
      </c>
      <c r="K1041" s="33">
        <v>1.7</v>
      </c>
      <c r="L1041" s="33">
        <v>1</v>
      </c>
      <c r="M1041" s="33">
        <v>3.6</v>
      </c>
      <c r="N1041" s="33">
        <v>2.2999999999999998</v>
      </c>
      <c r="O1041" s="33">
        <v>2.6</v>
      </c>
      <c r="P1041" s="33">
        <v>3.7</v>
      </c>
      <c r="Q1041" s="33">
        <v>0.4</v>
      </c>
      <c r="R1041" s="33">
        <v>-2</v>
      </c>
      <c r="S1041" s="33">
        <v>2.9</v>
      </c>
      <c r="T1041" s="33">
        <v>1.7</v>
      </c>
      <c r="U1041" s="33">
        <v>0.7</v>
      </c>
      <c r="V1041" s="33">
        <v>0.5</v>
      </c>
      <c r="W1041" s="33">
        <v>1.6</v>
      </c>
      <c r="X1041" s="33">
        <v>2</v>
      </c>
      <c r="Y1041" s="33">
        <v>1.3</v>
      </c>
      <c r="Z1041" s="33">
        <v>1.6</v>
      </c>
      <c r="AA1041" s="33">
        <v>1.8</v>
      </c>
      <c r="AB1041" s="33">
        <v>1.7</v>
      </c>
      <c r="AC1041" s="33">
        <v>-5.3</v>
      </c>
      <c r="AD1041" s="33">
        <v>6.9</v>
      </c>
      <c r="AE1041" s="33">
        <v>3</v>
      </c>
      <c r="AF1041" s="33">
        <v>1.5</v>
      </c>
      <c r="AG1041" s="33">
        <v>1.4</v>
      </c>
      <c r="AH1041" s="33">
        <v>1.5</v>
      </c>
    </row>
    <row r="1042" spans="1:34" ht="14.5" x14ac:dyDescent="0.35">
      <c r="A1042" s="8" t="str">
        <f t="shared" si="18"/>
        <v>WirtschaftswachstumBulgarien</v>
      </c>
      <c r="B1042" s="8">
        <v>1042</v>
      </c>
      <c r="C1042" s="32" t="s">
        <v>300</v>
      </c>
      <c r="D1042" s="32" t="s">
        <v>25</v>
      </c>
      <c r="E1042" s="32" t="s">
        <v>151</v>
      </c>
      <c r="F1042" s="32" t="s">
        <v>351</v>
      </c>
      <c r="G1042" s="32" t="s">
        <v>32</v>
      </c>
      <c r="H1042" s="32" t="s">
        <v>375</v>
      </c>
      <c r="I1042" s="33">
        <v>4.8</v>
      </c>
      <c r="J1042" s="33">
        <v>3.8</v>
      </c>
      <c r="K1042" s="33">
        <v>6</v>
      </c>
      <c r="L1042" s="33">
        <v>5.2</v>
      </c>
      <c r="M1042" s="33">
        <v>6.4</v>
      </c>
      <c r="N1042" s="33">
        <v>7.2</v>
      </c>
      <c r="O1042" s="33">
        <v>6.8</v>
      </c>
      <c r="P1042" s="33">
        <v>6.6</v>
      </c>
      <c r="Q1042" s="33">
        <v>6.1</v>
      </c>
      <c r="R1042" s="33">
        <v>-3.4</v>
      </c>
      <c r="S1042" s="33">
        <v>0.6</v>
      </c>
      <c r="T1042" s="33">
        <v>2.4</v>
      </c>
      <c r="U1042" s="33">
        <v>0.4</v>
      </c>
      <c r="V1042" s="33">
        <v>0.3</v>
      </c>
      <c r="W1042" s="33">
        <v>1.9</v>
      </c>
      <c r="X1042" s="33">
        <v>4</v>
      </c>
      <c r="Y1042" s="33">
        <v>3.8</v>
      </c>
      <c r="Z1042" s="33">
        <v>3.5</v>
      </c>
      <c r="AA1042" s="33">
        <v>3.1</v>
      </c>
      <c r="AB1042" s="33">
        <v>3.7</v>
      </c>
      <c r="AC1042" s="33">
        <v>-4</v>
      </c>
      <c r="AD1042" s="33">
        <v>7.7</v>
      </c>
      <c r="AE1042" s="33">
        <v>3.9</v>
      </c>
      <c r="AF1042" s="33">
        <v>2</v>
      </c>
      <c r="AG1042" s="33">
        <v>1.9</v>
      </c>
      <c r="AH1042" s="33">
        <v>2.5</v>
      </c>
    </row>
    <row r="1043" spans="1:34" ht="14.5" x14ac:dyDescent="0.35">
      <c r="A1043" s="8" t="str">
        <f t="shared" si="18"/>
        <v>WirtschaftswachstumDänemark</v>
      </c>
      <c r="B1043" s="8">
        <v>1043</v>
      </c>
      <c r="C1043" s="32" t="s">
        <v>300</v>
      </c>
      <c r="D1043" s="32" t="s">
        <v>5</v>
      </c>
      <c r="E1043" s="32" t="s">
        <v>151</v>
      </c>
      <c r="F1043" s="32" t="s">
        <v>351</v>
      </c>
      <c r="G1043" s="32" t="s">
        <v>32</v>
      </c>
      <c r="H1043" s="32" t="s">
        <v>375</v>
      </c>
      <c r="I1043" s="33">
        <v>3.7</v>
      </c>
      <c r="J1043" s="33">
        <v>0.8</v>
      </c>
      <c r="K1043" s="33">
        <v>0.5</v>
      </c>
      <c r="L1043" s="33">
        <v>0.4</v>
      </c>
      <c r="M1043" s="33">
        <v>2.7</v>
      </c>
      <c r="N1043" s="33">
        <v>2.2999999999999998</v>
      </c>
      <c r="O1043" s="33">
        <v>3.9</v>
      </c>
      <c r="P1043" s="33">
        <v>0.9</v>
      </c>
      <c r="Q1043" s="33">
        <v>-0.5</v>
      </c>
      <c r="R1043" s="33">
        <v>-4.9000000000000004</v>
      </c>
      <c r="S1043" s="33">
        <v>1.9</v>
      </c>
      <c r="T1043" s="33">
        <v>1.3</v>
      </c>
      <c r="U1043" s="33">
        <v>0.2</v>
      </c>
      <c r="V1043" s="33">
        <v>0.9</v>
      </c>
      <c r="W1043" s="33">
        <v>1.6</v>
      </c>
      <c r="X1043" s="33">
        <v>2.2999999999999998</v>
      </c>
      <c r="Y1043" s="33">
        <v>3.2</v>
      </c>
      <c r="Z1043" s="33">
        <v>2.8</v>
      </c>
      <c r="AA1043" s="33">
        <v>2.2000000000000002</v>
      </c>
      <c r="AB1043" s="33">
        <v>2.8</v>
      </c>
      <c r="AC1043" s="33">
        <v>-2.4</v>
      </c>
      <c r="AD1043" s="33">
        <v>6.8</v>
      </c>
      <c r="AE1043" s="33">
        <v>2.7</v>
      </c>
      <c r="AF1043" s="33">
        <v>0.5</v>
      </c>
      <c r="AG1043" s="33">
        <v>0.9</v>
      </c>
      <c r="AH1043" s="33">
        <v>1.6</v>
      </c>
    </row>
    <row r="1044" spans="1:34" ht="14.5" x14ac:dyDescent="0.35">
      <c r="A1044" s="8" t="str">
        <f t="shared" si="18"/>
        <v>WirtschaftswachstumDeutschland</v>
      </c>
      <c r="B1044" s="8">
        <v>1044</v>
      </c>
      <c r="C1044" s="32" t="s">
        <v>300</v>
      </c>
      <c r="D1044" s="32" t="s">
        <v>2</v>
      </c>
      <c r="E1044" s="32" t="s">
        <v>151</v>
      </c>
      <c r="F1044" s="32" t="s">
        <v>351</v>
      </c>
      <c r="G1044" s="32" t="s">
        <v>32</v>
      </c>
      <c r="H1044" s="32" t="s">
        <v>375</v>
      </c>
      <c r="I1044" s="33">
        <v>2.9</v>
      </c>
      <c r="J1044" s="33">
        <v>1.7</v>
      </c>
      <c r="K1044" s="33">
        <v>-0.2</v>
      </c>
      <c r="L1044" s="33">
        <v>-0.7</v>
      </c>
      <c r="M1044" s="33">
        <v>1.2</v>
      </c>
      <c r="N1044" s="33">
        <v>0.7</v>
      </c>
      <c r="O1044" s="33">
        <v>3.8</v>
      </c>
      <c r="P1044" s="33">
        <v>3</v>
      </c>
      <c r="Q1044" s="33">
        <v>1</v>
      </c>
      <c r="R1044" s="33">
        <v>-5.7</v>
      </c>
      <c r="S1044" s="33">
        <v>4.2</v>
      </c>
      <c r="T1044" s="33">
        <v>3.9</v>
      </c>
      <c r="U1044" s="33">
        <v>0.4</v>
      </c>
      <c r="V1044" s="33">
        <v>0.4</v>
      </c>
      <c r="W1044" s="33">
        <v>2.2000000000000002</v>
      </c>
      <c r="X1044" s="33">
        <v>1.5</v>
      </c>
      <c r="Y1044" s="33">
        <v>2.2000000000000002</v>
      </c>
      <c r="Z1044" s="33">
        <v>2.6</v>
      </c>
      <c r="AA1044" s="33">
        <v>1.3</v>
      </c>
      <c r="AB1044" s="33">
        <v>0.6</v>
      </c>
      <c r="AC1044" s="33">
        <v>-3.8</v>
      </c>
      <c r="AD1044" s="33">
        <v>3.2</v>
      </c>
      <c r="AE1044" s="33">
        <v>1.8</v>
      </c>
      <c r="AF1044" s="33">
        <v>-0.3</v>
      </c>
      <c r="AG1044" s="33">
        <v>0.3</v>
      </c>
      <c r="AH1044" s="33">
        <v>1.2</v>
      </c>
    </row>
    <row r="1045" spans="1:34" ht="14.5" x14ac:dyDescent="0.35">
      <c r="A1045" s="8" t="str">
        <f t="shared" si="18"/>
        <v>WirtschaftswachstumEstland</v>
      </c>
      <c r="B1045" s="8">
        <v>1045</v>
      </c>
      <c r="C1045" s="32" t="s">
        <v>300</v>
      </c>
      <c r="D1045" s="32" t="s">
        <v>18</v>
      </c>
      <c r="E1045" s="32" t="s">
        <v>151</v>
      </c>
      <c r="F1045" s="32" t="s">
        <v>351</v>
      </c>
      <c r="G1045" s="32" t="s">
        <v>32</v>
      </c>
      <c r="H1045" s="32" t="s">
        <v>375</v>
      </c>
      <c r="I1045" s="33">
        <v>10.1</v>
      </c>
      <c r="J1045" s="33">
        <v>6</v>
      </c>
      <c r="K1045" s="33">
        <v>6.8</v>
      </c>
      <c r="L1045" s="33">
        <v>7.6</v>
      </c>
      <c r="M1045" s="33">
        <v>6.8</v>
      </c>
      <c r="N1045" s="33">
        <v>9.5</v>
      </c>
      <c r="O1045" s="33">
        <v>9.6999999999999993</v>
      </c>
      <c r="P1045" s="33">
        <v>7.6</v>
      </c>
      <c r="Q1045" s="33">
        <v>-5.0999999999999996</v>
      </c>
      <c r="R1045" s="33">
        <v>-14.4</v>
      </c>
      <c r="S1045" s="33">
        <v>2.7</v>
      </c>
      <c r="T1045" s="33">
        <v>7.4</v>
      </c>
      <c r="U1045" s="33">
        <v>3.1</v>
      </c>
      <c r="V1045" s="33">
        <v>1.3</v>
      </c>
      <c r="W1045" s="33">
        <v>3</v>
      </c>
      <c r="X1045" s="33">
        <v>1.8</v>
      </c>
      <c r="Y1045" s="33">
        <v>3.2</v>
      </c>
      <c r="Z1045" s="33">
        <v>5.5</v>
      </c>
      <c r="AA1045" s="33">
        <v>4.4000000000000004</v>
      </c>
      <c r="AB1045" s="33">
        <v>5</v>
      </c>
      <c r="AC1045" s="33">
        <v>-1</v>
      </c>
      <c r="AD1045" s="33">
        <v>7.2</v>
      </c>
      <c r="AE1045" s="33">
        <v>-0.5</v>
      </c>
      <c r="AF1045" s="33">
        <v>-3.5</v>
      </c>
      <c r="AG1045" s="33">
        <v>0.6</v>
      </c>
      <c r="AH1045" s="33">
        <v>3.2</v>
      </c>
    </row>
    <row r="1046" spans="1:34" ht="14.5" x14ac:dyDescent="0.35">
      <c r="A1046" s="8" t="str">
        <f t="shared" si="18"/>
        <v>WirtschaftswachstumEU27</v>
      </c>
      <c r="B1046" s="8">
        <v>1046</v>
      </c>
      <c r="C1046" s="32" t="s">
        <v>300</v>
      </c>
      <c r="D1046" s="32" t="s">
        <v>368</v>
      </c>
      <c r="E1046" s="32" t="s">
        <v>151</v>
      </c>
      <c r="F1046" s="32" t="s">
        <v>351</v>
      </c>
      <c r="G1046" s="32" t="s">
        <v>32</v>
      </c>
      <c r="H1046" s="32" t="s">
        <v>375</v>
      </c>
      <c r="I1046" s="33">
        <v>3.9</v>
      </c>
      <c r="J1046" s="33">
        <v>2.1</v>
      </c>
      <c r="K1046" s="33">
        <v>1.1000000000000001</v>
      </c>
      <c r="L1046" s="33">
        <v>0.9</v>
      </c>
      <c r="M1046" s="33">
        <v>2.5</v>
      </c>
      <c r="N1046" s="33">
        <v>1.9</v>
      </c>
      <c r="O1046" s="33">
        <v>3.5</v>
      </c>
      <c r="P1046" s="33">
        <v>3.1</v>
      </c>
      <c r="Q1046" s="33">
        <v>0.6</v>
      </c>
      <c r="R1046" s="33">
        <v>-4.3</v>
      </c>
      <c r="S1046" s="33">
        <v>2.2000000000000002</v>
      </c>
      <c r="T1046" s="33">
        <v>1.8</v>
      </c>
      <c r="U1046" s="33">
        <v>-0.7</v>
      </c>
      <c r="V1046" s="33">
        <v>0</v>
      </c>
      <c r="W1046" s="33">
        <v>1.6</v>
      </c>
      <c r="X1046" s="33">
        <v>2.2999999999999998</v>
      </c>
      <c r="Y1046" s="33">
        <v>2</v>
      </c>
      <c r="Z1046" s="33">
        <v>2.8</v>
      </c>
      <c r="AA1046" s="33">
        <v>2.1</v>
      </c>
      <c r="AB1046" s="33">
        <v>1.5</v>
      </c>
      <c r="AC1046" s="33">
        <v>-5.6</v>
      </c>
      <c r="AD1046" s="33">
        <v>6</v>
      </c>
      <c r="AE1046" s="33">
        <v>3.4</v>
      </c>
      <c r="AF1046" s="33">
        <v>0.5</v>
      </c>
      <c r="AG1046" s="33">
        <v>0.9</v>
      </c>
      <c r="AH1046" s="33">
        <v>1.7</v>
      </c>
    </row>
    <row r="1047" spans="1:34" ht="14.5" x14ac:dyDescent="0.35">
      <c r="A1047" s="8" t="str">
        <f t="shared" si="18"/>
        <v>WirtschaftswachstumFinnland</v>
      </c>
      <c r="B1047" s="8">
        <v>1047</v>
      </c>
      <c r="C1047" s="32" t="s">
        <v>300</v>
      </c>
      <c r="D1047" s="32" t="s">
        <v>14</v>
      </c>
      <c r="E1047" s="32" t="s">
        <v>151</v>
      </c>
      <c r="F1047" s="32" t="s">
        <v>351</v>
      </c>
      <c r="G1047" s="32" t="s">
        <v>32</v>
      </c>
      <c r="H1047" s="32" t="s">
        <v>375</v>
      </c>
      <c r="I1047" s="33">
        <v>5.8</v>
      </c>
      <c r="J1047" s="33">
        <v>2.6</v>
      </c>
      <c r="K1047" s="33">
        <v>1.7</v>
      </c>
      <c r="L1047" s="33">
        <v>2</v>
      </c>
      <c r="M1047" s="33">
        <v>4</v>
      </c>
      <c r="N1047" s="33">
        <v>2.8</v>
      </c>
      <c r="O1047" s="33">
        <v>4</v>
      </c>
      <c r="P1047" s="33">
        <v>5.3</v>
      </c>
      <c r="Q1047" s="33">
        <v>0.8</v>
      </c>
      <c r="R1047" s="33">
        <v>-8.1</v>
      </c>
      <c r="S1047" s="33">
        <v>3.2</v>
      </c>
      <c r="T1047" s="33">
        <v>2.5</v>
      </c>
      <c r="U1047" s="33">
        <v>-1.4</v>
      </c>
      <c r="V1047" s="33">
        <v>-0.9</v>
      </c>
      <c r="W1047" s="33">
        <v>-0.4</v>
      </c>
      <c r="X1047" s="33">
        <v>0.5</v>
      </c>
      <c r="Y1047" s="33">
        <v>2.8</v>
      </c>
      <c r="Z1047" s="33">
        <v>3.3</v>
      </c>
      <c r="AA1047" s="33">
        <v>1.5</v>
      </c>
      <c r="AB1047" s="33">
        <v>1.1000000000000001</v>
      </c>
      <c r="AC1047" s="33">
        <v>-2.4</v>
      </c>
      <c r="AD1047" s="33">
        <v>3.2</v>
      </c>
      <c r="AE1047" s="33">
        <v>1.6</v>
      </c>
      <c r="AF1047" s="33">
        <v>-0.4</v>
      </c>
      <c r="AG1047" s="33">
        <v>0.6</v>
      </c>
      <c r="AH1047" s="33">
        <v>1.6</v>
      </c>
    </row>
    <row r="1048" spans="1:34" ht="14.5" x14ac:dyDescent="0.35">
      <c r="A1048" s="8" t="str">
        <f t="shared" si="18"/>
        <v>WirtschaftswachstumFrankreich</v>
      </c>
      <c r="B1048" s="8">
        <v>1048</v>
      </c>
      <c r="C1048" s="32" t="s">
        <v>300</v>
      </c>
      <c r="D1048" s="32" t="s">
        <v>0</v>
      </c>
      <c r="E1048" s="32" t="s">
        <v>151</v>
      </c>
      <c r="F1048" s="32" t="s">
        <v>351</v>
      </c>
      <c r="G1048" s="32" t="s">
        <v>32</v>
      </c>
      <c r="H1048" s="32" t="s">
        <v>375</v>
      </c>
      <c r="I1048" s="33">
        <v>3.9</v>
      </c>
      <c r="J1048" s="33">
        <v>2</v>
      </c>
      <c r="K1048" s="33">
        <v>1.1000000000000001</v>
      </c>
      <c r="L1048" s="33">
        <v>0.8</v>
      </c>
      <c r="M1048" s="33">
        <v>2.8</v>
      </c>
      <c r="N1048" s="33">
        <v>1.7</v>
      </c>
      <c r="O1048" s="33">
        <v>2.4</v>
      </c>
      <c r="P1048" s="33">
        <v>2.4</v>
      </c>
      <c r="Q1048" s="33">
        <v>0.3</v>
      </c>
      <c r="R1048" s="33">
        <v>-2.9</v>
      </c>
      <c r="S1048" s="33">
        <v>1.9</v>
      </c>
      <c r="T1048" s="33">
        <v>2.2000000000000002</v>
      </c>
      <c r="U1048" s="33">
        <v>0.3</v>
      </c>
      <c r="V1048" s="33">
        <v>0.6</v>
      </c>
      <c r="W1048" s="33">
        <v>1</v>
      </c>
      <c r="X1048" s="33">
        <v>1.1000000000000001</v>
      </c>
      <c r="Y1048" s="33">
        <v>1.1000000000000001</v>
      </c>
      <c r="Z1048" s="33">
        <v>2.2999999999999998</v>
      </c>
      <c r="AA1048" s="33">
        <v>1.8</v>
      </c>
      <c r="AB1048" s="33">
        <v>1.5</v>
      </c>
      <c r="AC1048" s="33">
        <v>-7.5</v>
      </c>
      <c r="AD1048" s="33">
        <v>6.4</v>
      </c>
      <c r="AE1048" s="33">
        <v>2.5</v>
      </c>
      <c r="AF1048" s="33">
        <v>0.9</v>
      </c>
      <c r="AG1048" s="33">
        <v>0.9</v>
      </c>
      <c r="AH1048" s="33">
        <v>1.3</v>
      </c>
    </row>
    <row r="1049" spans="1:34" ht="14.5" x14ac:dyDescent="0.35">
      <c r="A1049" s="8" t="str">
        <f t="shared" si="18"/>
        <v>WirtschaftswachstumGriechenland</v>
      </c>
      <c r="B1049" s="8">
        <v>1049</v>
      </c>
      <c r="C1049" s="32" t="s">
        <v>300</v>
      </c>
      <c r="D1049" s="32" t="s">
        <v>6</v>
      </c>
      <c r="E1049" s="32" t="s">
        <v>151</v>
      </c>
      <c r="F1049" s="32" t="s">
        <v>351</v>
      </c>
      <c r="G1049" s="32" t="s">
        <v>32</v>
      </c>
      <c r="H1049" s="32" t="s">
        <v>375</v>
      </c>
      <c r="I1049" s="33">
        <v>3.9</v>
      </c>
      <c r="J1049" s="33">
        <v>4.0999999999999996</v>
      </c>
      <c r="K1049" s="33">
        <v>3.9</v>
      </c>
      <c r="L1049" s="33">
        <v>5.8</v>
      </c>
      <c r="M1049" s="33">
        <v>5.0999999999999996</v>
      </c>
      <c r="N1049" s="33">
        <v>0.6</v>
      </c>
      <c r="O1049" s="33">
        <v>5.7</v>
      </c>
      <c r="P1049" s="33">
        <v>3.3</v>
      </c>
      <c r="Q1049" s="33">
        <v>-0.3</v>
      </c>
      <c r="R1049" s="33">
        <v>-4.3</v>
      </c>
      <c r="S1049" s="33">
        <v>-5.5</v>
      </c>
      <c r="T1049" s="33">
        <v>-10.1</v>
      </c>
      <c r="U1049" s="33">
        <v>-7.1</v>
      </c>
      <c r="V1049" s="33">
        <v>-2.7</v>
      </c>
      <c r="W1049" s="33">
        <v>0.7</v>
      </c>
      <c r="X1049" s="33">
        <v>-0.4</v>
      </c>
      <c r="Y1049" s="33">
        <v>-0.5</v>
      </c>
      <c r="Z1049" s="33">
        <v>1.3</v>
      </c>
      <c r="AA1049" s="33">
        <v>1.6</v>
      </c>
      <c r="AB1049" s="33">
        <v>1.9</v>
      </c>
      <c r="AC1049" s="33">
        <v>-9.3000000000000007</v>
      </c>
      <c r="AD1049" s="33">
        <v>8.4</v>
      </c>
      <c r="AE1049" s="33">
        <v>5.6</v>
      </c>
      <c r="AF1049" s="33">
        <v>2.2000000000000002</v>
      </c>
      <c r="AG1049" s="33">
        <v>2.2999999999999998</v>
      </c>
      <c r="AH1049" s="33">
        <v>2.2999999999999998</v>
      </c>
    </row>
    <row r="1050" spans="1:34" ht="14.5" x14ac:dyDescent="0.35">
      <c r="A1050" s="8" t="str">
        <f t="shared" si="18"/>
        <v>WirtschaftswachstumIrland</v>
      </c>
      <c r="B1050" s="8">
        <v>1050</v>
      </c>
      <c r="C1050" s="32" t="s">
        <v>300</v>
      </c>
      <c r="D1050" s="32" t="s">
        <v>4</v>
      </c>
      <c r="E1050" s="32" t="s">
        <v>151</v>
      </c>
      <c r="F1050" s="32" t="s">
        <v>351</v>
      </c>
      <c r="G1050" s="32" t="s">
        <v>32</v>
      </c>
      <c r="H1050" s="32" t="s">
        <v>375</v>
      </c>
      <c r="I1050" s="33">
        <v>9.4</v>
      </c>
      <c r="J1050" s="33">
        <v>5.3</v>
      </c>
      <c r="K1050" s="33">
        <v>5.9</v>
      </c>
      <c r="L1050" s="33">
        <v>3</v>
      </c>
      <c r="M1050" s="33">
        <v>6.8</v>
      </c>
      <c r="N1050" s="33">
        <v>5.7</v>
      </c>
      <c r="O1050" s="33">
        <v>5</v>
      </c>
      <c r="P1050" s="33">
        <v>5.3</v>
      </c>
      <c r="Q1050" s="33">
        <v>-4.4000000000000004</v>
      </c>
      <c r="R1050" s="33">
        <v>-5.0999999999999996</v>
      </c>
      <c r="S1050" s="33">
        <v>1.8</v>
      </c>
      <c r="T1050" s="33">
        <v>0.6</v>
      </c>
      <c r="U1050" s="33">
        <v>0.1</v>
      </c>
      <c r="V1050" s="33">
        <v>1.2</v>
      </c>
      <c r="W1050" s="33">
        <v>8.6</v>
      </c>
      <c r="X1050" s="33">
        <v>25.2</v>
      </c>
      <c r="Y1050" s="33">
        <v>2</v>
      </c>
      <c r="Z1050" s="33">
        <v>9.1</v>
      </c>
      <c r="AA1050" s="33">
        <v>8.5</v>
      </c>
      <c r="AB1050" s="33">
        <v>5.6</v>
      </c>
      <c r="AC1050" s="33">
        <v>6.6</v>
      </c>
      <c r="AD1050" s="33">
        <v>15.1</v>
      </c>
      <c r="AE1050" s="33">
        <v>9.4</v>
      </c>
      <c r="AF1050" s="33">
        <v>-1.9</v>
      </c>
      <c r="AG1050" s="33">
        <v>1.2</v>
      </c>
      <c r="AH1050" s="33">
        <v>3.2</v>
      </c>
    </row>
    <row r="1051" spans="1:34" ht="14.5" x14ac:dyDescent="0.35">
      <c r="A1051" s="8" t="str">
        <f t="shared" si="18"/>
        <v>WirtschaftswachstumItalien</v>
      </c>
      <c r="B1051" s="8">
        <v>1051</v>
      </c>
      <c r="C1051" s="32" t="s">
        <v>300</v>
      </c>
      <c r="D1051" s="32" t="s">
        <v>3</v>
      </c>
      <c r="E1051" s="32" t="s">
        <v>151</v>
      </c>
      <c r="F1051" s="32" t="s">
        <v>351</v>
      </c>
      <c r="G1051" s="32" t="s">
        <v>32</v>
      </c>
      <c r="H1051" s="32" t="s">
        <v>375</v>
      </c>
      <c r="I1051" s="33">
        <v>3.8</v>
      </c>
      <c r="J1051" s="33">
        <v>2</v>
      </c>
      <c r="K1051" s="33">
        <v>0.3</v>
      </c>
      <c r="L1051" s="33">
        <v>0.1</v>
      </c>
      <c r="M1051" s="33">
        <v>1.4</v>
      </c>
      <c r="N1051" s="33">
        <v>0.8</v>
      </c>
      <c r="O1051" s="33">
        <v>1.8</v>
      </c>
      <c r="P1051" s="33">
        <v>1.5</v>
      </c>
      <c r="Q1051" s="33">
        <v>-1</v>
      </c>
      <c r="R1051" s="33">
        <v>-5.3</v>
      </c>
      <c r="S1051" s="33">
        <v>1.7</v>
      </c>
      <c r="T1051" s="33">
        <v>0.7</v>
      </c>
      <c r="U1051" s="33">
        <v>-3</v>
      </c>
      <c r="V1051" s="33">
        <v>-1.8</v>
      </c>
      <c r="W1051" s="34"/>
      <c r="X1051" s="33">
        <v>0.8</v>
      </c>
      <c r="Y1051" s="33">
        <v>1.3</v>
      </c>
      <c r="Z1051" s="33">
        <v>1.7</v>
      </c>
      <c r="AA1051" s="33">
        <v>0.9</v>
      </c>
      <c r="AB1051" s="33">
        <v>0.3</v>
      </c>
      <c r="AC1051" s="33">
        <v>-9</v>
      </c>
      <c r="AD1051" s="33">
        <v>8.3000000000000007</v>
      </c>
      <c r="AE1051" s="33">
        <v>3.7</v>
      </c>
      <c r="AF1051" s="33">
        <v>0.6</v>
      </c>
      <c r="AG1051" s="33">
        <v>0.7</v>
      </c>
      <c r="AH1051" s="33">
        <v>1.2</v>
      </c>
    </row>
    <row r="1052" spans="1:34" ht="14.5" x14ac:dyDescent="0.35">
      <c r="A1052" s="8" t="str">
        <f t="shared" si="18"/>
        <v>WirtschaftswachstumKroatien</v>
      </c>
      <c r="B1052" s="8">
        <v>1052</v>
      </c>
      <c r="C1052" s="32" t="s">
        <v>300</v>
      </c>
      <c r="D1052" s="32" t="s">
        <v>27</v>
      </c>
      <c r="E1052" s="32" t="s">
        <v>151</v>
      </c>
      <c r="F1052" s="32" t="s">
        <v>351</v>
      </c>
      <c r="G1052" s="32" t="s">
        <v>32</v>
      </c>
      <c r="H1052" s="32" t="s">
        <v>375</v>
      </c>
      <c r="I1052" s="33">
        <v>2.9</v>
      </c>
      <c r="J1052" s="33">
        <v>3</v>
      </c>
      <c r="K1052" s="33">
        <v>5.7</v>
      </c>
      <c r="L1052" s="33">
        <v>5.6</v>
      </c>
      <c r="M1052" s="33">
        <v>4.2</v>
      </c>
      <c r="N1052" s="33">
        <v>4.3</v>
      </c>
      <c r="O1052" s="33">
        <v>5</v>
      </c>
      <c r="P1052" s="33">
        <v>5.0999999999999996</v>
      </c>
      <c r="Q1052" s="33">
        <v>1.9</v>
      </c>
      <c r="R1052" s="33">
        <v>-7.3</v>
      </c>
      <c r="S1052" s="33">
        <v>-1.3</v>
      </c>
      <c r="T1052" s="33">
        <v>-0.2</v>
      </c>
      <c r="U1052" s="33">
        <v>-2.4</v>
      </c>
      <c r="V1052" s="33">
        <v>-0.4</v>
      </c>
      <c r="W1052" s="33">
        <v>-0.3</v>
      </c>
      <c r="X1052" s="33">
        <v>2.4</v>
      </c>
      <c r="Y1052" s="33">
        <v>3.5</v>
      </c>
      <c r="Z1052" s="33">
        <v>3.4</v>
      </c>
      <c r="AA1052" s="33">
        <v>2.8</v>
      </c>
      <c r="AB1052" s="33">
        <v>2.9</v>
      </c>
      <c r="AC1052" s="33">
        <v>-8.6</v>
      </c>
      <c r="AD1052" s="33">
        <v>13.8</v>
      </c>
      <c r="AE1052" s="33">
        <v>6.3</v>
      </c>
      <c r="AF1052" s="33">
        <v>2.6</v>
      </c>
      <c r="AG1052" s="33">
        <v>2.6</v>
      </c>
      <c r="AH1052" s="33">
        <v>2.8</v>
      </c>
    </row>
    <row r="1053" spans="1:34" ht="14.5" x14ac:dyDescent="0.35">
      <c r="A1053" s="8" t="str">
        <f t="shared" si="18"/>
        <v>WirtschaftswachstumLettland</v>
      </c>
      <c r="B1053" s="8">
        <v>1053</v>
      </c>
      <c r="C1053" s="32" t="s">
        <v>300</v>
      </c>
      <c r="D1053" s="32" t="s">
        <v>19</v>
      </c>
      <c r="E1053" s="32" t="s">
        <v>151</v>
      </c>
      <c r="F1053" s="32" t="s">
        <v>351</v>
      </c>
      <c r="G1053" s="32" t="s">
        <v>32</v>
      </c>
      <c r="H1053" s="32" t="s">
        <v>375</v>
      </c>
      <c r="I1053" s="33">
        <v>5.7</v>
      </c>
      <c r="J1053" s="33">
        <v>6.3</v>
      </c>
      <c r="K1053" s="33">
        <v>7.1</v>
      </c>
      <c r="L1053" s="33">
        <v>8.4</v>
      </c>
      <c r="M1053" s="33">
        <v>8.5</v>
      </c>
      <c r="N1053" s="33">
        <v>10.7</v>
      </c>
      <c r="O1053" s="33">
        <v>12</v>
      </c>
      <c r="P1053" s="33">
        <v>10</v>
      </c>
      <c r="Q1053" s="33">
        <v>-3.3</v>
      </c>
      <c r="R1053" s="33">
        <v>-14.3</v>
      </c>
      <c r="S1053" s="33">
        <v>-4.4000000000000004</v>
      </c>
      <c r="T1053" s="33">
        <v>6.5</v>
      </c>
      <c r="U1053" s="33">
        <v>4.3</v>
      </c>
      <c r="V1053" s="33">
        <v>2.2999999999999998</v>
      </c>
      <c r="W1053" s="33">
        <v>1.1000000000000001</v>
      </c>
      <c r="X1053" s="33">
        <v>4</v>
      </c>
      <c r="Y1053" s="33">
        <v>2.4</v>
      </c>
      <c r="Z1053" s="33">
        <v>3.3</v>
      </c>
      <c r="AA1053" s="33">
        <v>4</v>
      </c>
      <c r="AB1053" s="33">
        <v>2.1</v>
      </c>
      <c r="AC1053" s="33">
        <v>-3.5</v>
      </c>
      <c r="AD1053" s="33">
        <v>6.7</v>
      </c>
      <c r="AE1053" s="33">
        <v>3.4</v>
      </c>
      <c r="AF1053" s="33">
        <v>-0.6</v>
      </c>
      <c r="AG1053" s="33">
        <v>1.7</v>
      </c>
      <c r="AH1053" s="33">
        <v>2.7</v>
      </c>
    </row>
    <row r="1054" spans="1:34" ht="14.5" x14ac:dyDescent="0.35">
      <c r="A1054" s="8" t="str">
        <f t="shared" ref="A1054:A1069" si="19">C1054&amp;D1054</f>
        <v>WirtschaftswachstumLitauen</v>
      </c>
      <c r="B1054" s="8">
        <v>1054</v>
      </c>
      <c r="C1054" s="32" t="s">
        <v>300</v>
      </c>
      <c r="D1054" s="32" t="s">
        <v>20</v>
      </c>
      <c r="E1054" s="32" t="s">
        <v>151</v>
      </c>
      <c r="F1054" s="32" t="s">
        <v>351</v>
      </c>
      <c r="G1054" s="32" t="s">
        <v>32</v>
      </c>
      <c r="H1054" s="32" t="s">
        <v>375</v>
      </c>
      <c r="I1054" s="33">
        <v>3.7</v>
      </c>
      <c r="J1054" s="33">
        <v>6.5</v>
      </c>
      <c r="K1054" s="33">
        <v>6.8</v>
      </c>
      <c r="L1054" s="33">
        <v>10.6</v>
      </c>
      <c r="M1054" s="33">
        <v>6.6</v>
      </c>
      <c r="N1054" s="33">
        <v>7.7</v>
      </c>
      <c r="O1054" s="33">
        <v>7.4</v>
      </c>
      <c r="P1054" s="33">
        <v>11.1</v>
      </c>
      <c r="Q1054" s="33">
        <v>2.6</v>
      </c>
      <c r="R1054" s="33">
        <v>-14.8</v>
      </c>
      <c r="S1054" s="33">
        <v>1.7</v>
      </c>
      <c r="T1054" s="33">
        <v>6</v>
      </c>
      <c r="U1054" s="33">
        <v>3.8</v>
      </c>
      <c r="V1054" s="33">
        <v>3.6</v>
      </c>
      <c r="W1054" s="33">
        <v>3.5</v>
      </c>
      <c r="X1054" s="33">
        <v>2</v>
      </c>
      <c r="Y1054" s="33">
        <v>2.5</v>
      </c>
      <c r="Z1054" s="33">
        <v>4.3</v>
      </c>
      <c r="AA1054" s="33">
        <v>3.9</v>
      </c>
      <c r="AB1054" s="33">
        <v>4.3</v>
      </c>
      <c r="AC1054" s="34"/>
      <c r="AD1054" s="33">
        <v>6.3</v>
      </c>
      <c r="AE1054" s="33">
        <v>2.4</v>
      </c>
      <c r="AF1054" s="33">
        <v>-0.3</v>
      </c>
      <c r="AG1054" s="33">
        <v>2.1</v>
      </c>
      <c r="AH1054" s="33">
        <v>3</v>
      </c>
    </row>
    <row r="1055" spans="1:34" ht="14.5" x14ac:dyDescent="0.35">
      <c r="A1055" s="8" t="str">
        <f t="shared" si="19"/>
        <v>WirtschaftswachstumLuxemburg</v>
      </c>
      <c r="B1055" s="8">
        <v>1055</v>
      </c>
      <c r="C1055" s="32" t="s">
        <v>300</v>
      </c>
      <c r="D1055" s="32" t="s">
        <v>10</v>
      </c>
      <c r="E1055" s="32" t="s">
        <v>151</v>
      </c>
      <c r="F1055" s="32" t="s">
        <v>351</v>
      </c>
      <c r="G1055" s="32" t="s">
        <v>32</v>
      </c>
      <c r="H1055" s="32" t="s">
        <v>375</v>
      </c>
      <c r="I1055" s="33">
        <v>8.1999999999999993</v>
      </c>
      <c r="J1055" s="33">
        <v>2.5</v>
      </c>
      <c r="K1055" s="33">
        <v>3.8</v>
      </c>
      <c r="L1055" s="33">
        <v>1.6</v>
      </c>
      <c r="M1055" s="33">
        <v>3.6</v>
      </c>
      <c r="N1055" s="33">
        <v>3.2</v>
      </c>
      <c r="O1055" s="33">
        <v>5.2</v>
      </c>
      <c r="P1055" s="33">
        <v>8.4</v>
      </c>
      <c r="Q1055" s="33">
        <v>-1.3</v>
      </c>
      <c r="R1055" s="33">
        <v>-4.4000000000000004</v>
      </c>
      <c r="S1055" s="33">
        <v>4.9000000000000004</v>
      </c>
      <c r="T1055" s="33">
        <v>2.5</v>
      </c>
      <c r="U1055" s="33">
        <v>-0.4</v>
      </c>
      <c r="V1055" s="33">
        <v>3.7</v>
      </c>
      <c r="W1055" s="33">
        <v>4.3</v>
      </c>
      <c r="X1055" s="33">
        <v>4.3</v>
      </c>
      <c r="Y1055" s="33">
        <v>4.5999999999999996</v>
      </c>
      <c r="Z1055" s="33">
        <v>1.8</v>
      </c>
      <c r="AA1055" s="33">
        <v>3.1</v>
      </c>
      <c r="AB1055" s="33">
        <v>2.2999999999999998</v>
      </c>
      <c r="AC1055" s="33">
        <v>-0.9</v>
      </c>
      <c r="AD1055" s="33">
        <v>7.2</v>
      </c>
      <c r="AE1055" s="33">
        <v>1.4</v>
      </c>
      <c r="AF1055" s="33">
        <v>-0.8</v>
      </c>
      <c r="AG1055" s="33">
        <v>1.3</v>
      </c>
      <c r="AH1055" s="33">
        <v>2.1</v>
      </c>
    </row>
    <row r="1056" spans="1:34" ht="14.5" x14ac:dyDescent="0.35">
      <c r="A1056" s="8" t="str">
        <f t="shared" si="19"/>
        <v>WirtschaftswachstumMalta</v>
      </c>
      <c r="B1056" s="8">
        <v>1056</v>
      </c>
      <c r="C1056" s="32" t="s">
        <v>300</v>
      </c>
      <c r="D1056" s="32" t="s">
        <v>16</v>
      </c>
      <c r="E1056" s="32" t="s">
        <v>151</v>
      </c>
      <c r="F1056" s="32" t="s">
        <v>351</v>
      </c>
      <c r="G1056" s="32" t="s">
        <v>32</v>
      </c>
      <c r="H1056" s="32" t="s">
        <v>375</v>
      </c>
      <c r="I1056" s="33">
        <v>6.4</v>
      </c>
      <c r="J1056" s="33">
        <v>-1.2</v>
      </c>
      <c r="K1056" s="33">
        <v>2.6</v>
      </c>
      <c r="L1056" s="33">
        <v>4.0999999999999996</v>
      </c>
      <c r="M1056" s="33">
        <v>0.1</v>
      </c>
      <c r="N1056" s="33">
        <v>3.4</v>
      </c>
      <c r="O1056" s="33">
        <v>2.5</v>
      </c>
      <c r="P1056" s="33">
        <v>4.8</v>
      </c>
      <c r="Q1056" s="33">
        <v>3.8</v>
      </c>
      <c r="R1056" s="33">
        <v>-1.1000000000000001</v>
      </c>
      <c r="S1056" s="33">
        <v>5.5</v>
      </c>
      <c r="T1056" s="33">
        <v>0.5</v>
      </c>
      <c r="U1056" s="33">
        <v>4.0999999999999996</v>
      </c>
      <c r="V1056" s="33">
        <v>5.5</v>
      </c>
      <c r="W1056" s="33">
        <v>7.6</v>
      </c>
      <c r="X1056" s="33">
        <v>9.6</v>
      </c>
      <c r="Y1056" s="33">
        <v>3.9</v>
      </c>
      <c r="Z1056" s="33">
        <v>8</v>
      </c>
      <c r="AA1056" s="33">
        <v>5.2</v>
      </c>
      <c r="AB1056" s="33">
        <v>4.9000000000000004</v>
      </c>
      <c r="AC1056" s="33">
        <v>-8.1</v>
      </c>
      <c r="AD1056" s="33">
        <v>12.3</v>
      </c>
      <c r="AE1056" s="33">
        <v>6.9</v>
      </c>
      <c r="AF1056" s="33">
        <v>6.1</v>
      </c>
      <c r="AG1056" s="33">
        <v>4.5999999999999996</v>
      </c>
      <c r="AH1056" s="33">
        <v>4.3</v>
      </c>
    </row>
    <row r="1057" spans="1:34" ht="14.5" x14ac:dyDescent="0.35">
      <c r="A1057" s="8" t="str">
        <f t="shared" si="19"/>
        <v>WirtschaftswachstumNiederlande</v>
      </c>
      <c r="B1057" s="8">
        <v>1057</v>
      </c>
      <c r="C1057" s="32" t="s">
        <v>300</v>
      </c>
      <c r="D1057" s="32" t="s">
        <v>1</v>
      </c>
      <c r="E1057" s="32" t="s">
        <v>151</v>
      </c>
      <c r="F1057" s="32" t="s">
        <v>351</v>
      </c>
      <c r="G1057" s="32" t="s">
        <v>32</v>
      </c>
      <c r="H1057" s="32" t="s">
        <v>375</v>
      </c>
      <c r="I1057" s="33">
        <v>4.2</v>
      </c>
      <c r="J1057" s="33">
        <v>2.2999999999999998</v>
      </c>
      <c r="K1057" s="33">
        <v>0.2</v>
      </c>
      <c r="L1057" s="33">
        <v>0.2</v>
      </c>
      <c r="M1057" s="33">
        <v>2</v>
      </c>
      <c r="N1057" s="33">
        <v>2.1</v>
      </c>
      <c r="O1057" s="33">
        <v>3.5</v>
      </c>
      <c r="P1057" s="33">
        <v>3.8</v>
      </c>
      <c r="Q1057" s="33">
        <v>2.2000000000000002</v>
      </c>
      <c r="R1057" s="33">
        <v>-3.7</v>
      </c>
      <c r="S1057" s="33">
        <v>1.3</v>
      </c>
      <c r="T1057" s="33">
        <v>1.6</v>
      </c>
      <c r="U1057" s="33">
        <v>-1</v>
      </c>
      <c r="V1057" s="33">
        <v>-0.1</v>
      </c>
      <c r="W1057" s="33">
        <v>1.4</v>
      </c>
      <c r="X1057" s="33">
        <v>2</v>
      </c>
      <c r="Y1057" s="33">
        <v>2.2000000000000002</v>
      </c>
      <c r="Z1057" s="33">
        <v>2.9</v>
      </c>
      <c r="AA1057" s="33">
        <v>2.4</v>
      </c>
      <c r="AB1057" s="33">
        <v>1.7</v>
      </c>
      <c r="AC1057" s="33">
        <v>-3.9</v>
      </c>
      <c r="AD1057" s="33">
        <v>6.2</v>
      </c>
      <c r="AE1057" s="33">
        <v>4.3</v>
      </c>
      <c r="AF1057" s="33">
        <v>0.2</v>
      </c>
      <c r="AG1057" s="33">
        <v>0.4</v>
      </c>
      <c r="AH1057" s="33">
        <v>1.6</v>
      </c>
    </row>
    <row r="1058" spans="1:34" ht="14.5" x14ac:dyDescent="0.35">
      <c r="A1058" s="8" t="str">
        <f t="shared" si="19"/>
        <v>WirtschaftswachstumÖsterreich</v>
      </c>
      <c r="B1058" s="8">
        <v>1058</v>
      </c>
      <c r="C1058" s="32" t="s">
        <v>300</v>
      </c>
      <c r="D1058" s="32" t="s">
        <v>56</v>
      </c>
      <c r="E1058" s="32" t="s">
        <v>151</v>
      </c>
      <c r="F1058" s="32" t="s">
        <v>351</v>
      </c>
      <c r="G1058" s="32" t="s">
        <v>32</v>
      </c>
      <c r="H1058" s="32" t="s">
        <v>375</v>
      </c>
      <c r="I1058" s="33">
        <v>3.4</v>
      </c>
      <c r="J1058" s="33">
        <v>1.3</v>
      </c>
      <c r="K1058" s="33">
        <v>1.7</v>
      </c>
      <c r="L1058" s="33">
        <v>0.9</v>
      </c>
      <c r="M1058" s="33">
        <v>2.7</v>
      </c>
      <c r="N1058" s="33">
        <v>2.2000000000000002</v>
      </c>
      <c r="O1058" s="33">
        <v>3.5</v>
      </c>
      <c r="P1058" s="33">
        <v>3.7</v>
      </c>
      <c r="Q1058" s="33">
        <v>1.5</v>
      </c>
      <c r="R1058" s="33">
        <v>-3.8</v>
      </c>
      <c r="S1058" s="33">
        <v>1.8</v>
      </c>
      <c r="T1058" s="33">
        <v>2.9</v>
      </c>
      <c r="U1058" s="33">
        <v>0.7</v>
      </c>
      <c r="V1058" s="34"/>
      <c r="W1058" s="33">
        <v>0.7</v>
      </c>
      <c r="X1058" s="33">
        <v>1</v>
      </c>
      <c r="Y1058" s="33">
        <v>2</v>
      </c>
      <c r="Z1058" s="33">
        <v>2.4</v>
      </c>
      <c r="AA1058" s="33">
        <v>2.6</v>
      </c>
      <c r="AB1058" s="33">
        <v>1.4</v>
      </c>
      <c r="AC1058" s="33">
        <v>-6.6</v>
      </c>
      <c r="AD1058" s="33">
        <v>4.2</v>
      </c>
      <c r="AE1058" s="33">
        <v>4.8</v>
      </c>
      <c r="AF1058" s="33">
        <v>-0.7</v>
      </c>
      <c r="AG1058" s="33">
        <v>0.6</v>
      </c>
      <c r="AH1058" s="33">
        <v>1.4</v>
      </c>
    </row>
    <row r="1059" spans="1:34" ht="14.5" x14ac:dyDescent="0.35">
      <c r="A1059" s="8" t="str">
        <f t="shared" si="19"/>
        <v>WirtschaftswachstumPolen</v>
      </c>
      <c r="B1059" s="8">
        <v>1059</v>
      </c>
      <c r="C1059" s="32" t="s">
        <v>300</v>
      </c>
      <c r="D1059" s="32" t="s">
        <v>21</v>
      </c>
      <c r="E1059" s="32" t="s">
        <v>151</v>
      </c>
      <c r="F1059" s="32" t="s">
        <v>351</v>
      </c>
      <c r="G1059" s="32" t="s">
        <v>32</v>
      </c>
      <c r="H1059" s="32" t="s">
        <v>375</v>
      </c>
      <c r="I1059" s="33">
        <v>4.5999999999999996</v>
      </c>
      <c r="J1059" s="33">
        <v>1.3</v>
      </c>
      <c r="K1059" s="33">
        <v>2</v>
      </c>
      <c r="L1059" s="33">
        <v>3.5</v>
      </c>
      <c r="M1059" s="33">
        <v>5</v>
      </c>
      <c r="N1059" s="33">
        <v>3.5</v>
      </c>
      <c r="O1059" s="33">
        <v>6.1</v>
      </c>
      <c r="P1059" s="33">
        <v>7.1</v>
      </c>
      <c r="Q1059" s="33">
        <v>4.2</v>
      </c>
      <c r="R1059" s="33">
        <v>2.8</v>
      </c>
      <c r="S1059" s="33">
        <v>3.7</v>
      </c>
      <c r="T1059" s="33">
        <v>4.8</v>
      </c>
      <c r="U1059" s="33">
        <v>1.3</v>
      </c>
      <c r="V1059" s="33">
        <v>1.1000000000000001</v>
      </c>
      <c r="W1059" s="33">
        <v>3.4</v>
      </c>
      <c r="X1059" s="33">
        <v>4.2</v>
      </c>
      <c r="Y1059" s="33">
        <v>3.1</v>
      </c>
      <c r="Z1059" s="33">
        <v>4.8</v>
      </c>
      <c r="AA1059" s="33">
        <v>5.4</v>
      </c>
      <c r="AB1059" s="33">
        <v>4.5</v>
      </c>
      <c r="AC1059" s="33">
        <v>-2</v>
      </c>
      <c r="AD1059" s="33">
        <v>6.9</v>
      </c>
      <c r="AE1059" s="33">
        <v>5.3</v>
      </c>
      <c r="AF1059" s="33">
        <v>0.2</v>
      </c>
      <c r="AG1059" s="33">
        <v>2.7</v>
      </c>
      <c r="AH1059" s="33">
        <v>3.2</v>
      </c>
    </row>
    <row r="1060" spans="1:34" ht="14.5" x14ac:dyDescent="0.35">
      <c r="A1060" s="8" t="str">
        <f t="shared" si="19"/>
        <v>WirtschaftswachstumPortugal</v>
      </c>
      <c r="B1060" s="8">
        <v>1060</v>
      </c>
      <c r="C1060" s="32" t="s">
        <v>300</v>
      </c>
      <c r="D1060" s="32" t="s">
        <v>7</v>
      </c>
      <c r="E1060" s="32" t="s">
        <v>151</v>
      </c>
      <c r="F1060" s="32" t="s">
        <v>351</v>
      </c>
      <c r="G1060" s="32" t="s">
        <v>32</v>
      </c>
      <c r="H1060" s="32" t="s">
        <v>375</v>
      </c>
      <c r="I1060" s="33">
        <v>3.8</v>
      </c>
      <c r="J1060" s="33">
        <v>1.9</v>
      </c>
      <c r="K1060" s="33">
        <v>0.8</v>
      </c>
      <c r="L1060" s="33">
        <v>-0.9</v>
      </c>
      <c r="M1060" s="33">
        <v>1.8</v>
      </c>
      <c r="N1060" s="33">
        <v>0.8</v>
      </c>
      <c r="O1060" s="33">
        <v>1.6</v>
      </c>
      <c r="P1060" s="33">
        <v>2.5</v>
      </c>
      <c r="Q1060" s="33">
        <v>0.3</v>
      </c>
      <c r="R1060" s="33">
        <v>-3.1</v>
      </c>
      <c r="S1060" s="33">
        <v>1.7</v>
      </c>
      <c r="T1060" s="33">
        <v>-1.7</v>
      </c>
      <c r="U1060" s="33">
        <v>-4.0999999999999996</v>
      </c>
      <c r="V1060" s="33">
        <v>-0.9</v>
      </c>
      <c r="W1060" s="33">
        <v>0.8</v>
      </c>
      <c r="X1060" s="33">
        <v>1.8</v>
      </c>
      <c r="Y1060" s="33">
        <v>2</v>
      </c>
      <c r="Z1060" s="33">
        <v>3.5</v>
      </c>
      <c r="AA1060" s="33">
        <v>2.8</v>
      </c>
      <c r="AB1060" s="33">
        <v>2.2000000000000002</v>
      </c>
      <c r="AC1060" s="33">
        <v>-8.3000000000000007</v>
      </c>
      <c r="AD1060" s="33">
        <v>5.7</v>
      </c>
      <c r="AE1060" s="33">
        <v>6.8</v>
      </c>
      <c r="AF1060" s="33">
        <v>2.2999999999999998</v>
      </c>
      <c r="AG1060" s="33">
        <v>1.2</v>
      </c>
      <c r="AH1060" s="33">
        <v>1.8</v>
      </c>
    </row>
    <row r="1061" spans="1:34" ht="14.5" x14ac:dyDescent="0.35">
      <c r="A1061" s="8" t="str">
        <f t="shared" si="19"/>
        <v>WirtschaftswachstumRumänien</v>
      </c>
      <c r="B1061" s="8">
        <v>1061</v>
      </c>
      <c r="C1061" s="32" t="s">
        <v>300</v>
      </c>
      <c r="D1061" s="32" t="s">
        <v>100</v>
      </c>
      <c r="E1061" s="32" t="s">
        <v>151</v>
      </c>
      <c r="F1061" s="32" t="s">
        <v>351</v>
      </c>
      <c r="G1061" s="32" t="s">
        <v>32</v>
      </c>
      <c r="H1061" s="32" t="s">
        <v>375</v>
      </c>
      <c r="I1061" s="33">
        <v>2.5</v>
      </c>
      <c r="J1061" s="33">
        <v>5.2</v>
      </c>
      <c r="K1061" s="33">
        <v>5.7</v>
      </c>
      <c r="L1061" s="33">
        <v>2.2999999999999998</v>
      </c>
      <c r="M1061" s="33">
        <v>10.4</v>
      </c>
      <c r="N1061" s="33">
        <v>4.7</v>
      </c>
      <c r="O1061" s="33">
        <v>8</v>
      </c>
      <c r="P1061" s="33">
        <v>7.2</v>
      </c>
      <c r="Q1061" s="33">
        <v>9.3000000000000007</v>
      </c>
      <c r="R1061" s="33">
        <v>-5.5</v>
      </c>
      <c r="S1061" s="33">
        <v>-3.9</v>
      </c>
      <c r="T1061" s="33">
        <v>1.9</v>
      </c>
      <c r="U1061" s="33">
        <v>2</v>
      </c>
      <c r="V1061" s="33">
        <v>3.8</v>
      </c>
      <c r="W1061" s="33">
        <v>3.6</v>
      </c>
      <c r="X1061" s="33">
        <v>3</v>
      </c>
      <c r="Y1061" s="33">
        <v>4.7</v>
      </c>
      <c r="Z1061" s="33">
        <v>7.3</v>
      </c>
      <c r="AA1061" s="33">
        <v>4.5</v>
      </c>
      <c r="AB1061" s="33">
        <v>4.2</v>
      </c>
      <c r="AC1061" s="33">
        <v>-3.7</v>
      </c>
      <c r="AD1061" s="33">
        <v>5.7</v>
      </c>
      <c r="AE1061" s="33">
        <v>4.5999999999999996</v>
      </c>
      <c r="AF1061" s="33">
        <v>1.8</v>
      </c>
      <c r="AG1061" s="33">
        <v>2.9</v>
      </c>
      <c r="AH1061" s="33">
        <v>3.2</v>
      </c>
    </row>
    <row r="1062" spans="1:34" ht="14.5" x14ac:dyDescent="0.35">
      <c r="A1062" s="8" t="str">
        <f t="shared" si="19"/>
        <v>WirtschaftswachstumSchweden</v>
      </c>
      <c r="B1062" s="8">
        <v>1062</v>
      </c>
      <c r="C1062" s="32" t="s">
        <v>300</v>
      </c>
      <c r="D1062" s="32" t="s">
        <v>13</v>
      </c>
      <c r="E1062" s="32" t="s">
        <v>151</v>
      </c>
      <c r="F1062" s="32" t="s">
        <v>351</v>
      </c>
      <c r="G1062" s="32" t="s">
        <v>32</v>
      </c>
      <c r="H1062" s="32" t="s">
        <v>375</v>
      </c>
      <c r="I1062" s="33">
        <v>4.8</v>
      </c>
      <c r="J1062" s="33">
        <v>1.4</v>
      </c>
      <c r="K1062" s="33">
        <v>2.2000000000000002</v>
      </c>
      <c r="L1062" s="33">
        <v>2.2999999999999998</v>
      </c>
      <c r="M1062" s="33">
        <v>4.3</v>
      </c>
      <c r="N1062" s="33">
        <v>2.9</v>
      </c>
      <c r="O1062" s="33">
        <v>4.7</v>
      </c>
      <c r="P1062" s="33">
        <v>3.4</v>
      </c>
      <c r="Q1062" s="33">
        <v>-0.5</v>
      </c>
      <c r="R1062" s="33">
        <v>-4.3</v>
      </c>
      <c r="S1062" s="33">
        <v>6</v>
      </c>
      <c r="T1062" s="33">
        <v>3.2</v>
      </c>
      <c r="U1062" s="33">
        <v>-0.6</v>
      </c>
      <c r="V1062" s="33">
        <v>1.2</v>
      </c>
      <c r="W1062" s="33">
        <v>2.7</v>
      </c>
      <c r="X1062" s="33">
        <v>4.5</v>
      </c>
      <c r="Y1062" s="33">
        <v>2.1</v>
      </c>
      <c r="Z1062" s="33">
        <v>2.6</v>
      </c>
      <c r="AA1062" s="33">
        <v>2</v>
      </c>
      <c r="AB1062" s="33">
        <v>1.3</v>
      </c>
      <c r="AC1062" s="33">
        <v>-2.2000000000000002</v>
      </c>
      <c r="AD1062" s="33">
        <v>6.1</v>
      </c>
      <c r="AE1062" s="33">
        <v>2.8</v>
      </c>
      <c r="AF1062" s="33">
        <v>-0.1</v>
      </c>
      <c r="AG1062" s="33">
        <v>0.2</v>
      </c>
      <c r="AH1062" s="33">
        <v>1.6</v>
      </c>
    </row>
    <row r="1063" spans="1:34" ht="14.5" x14ac:dyDescent="0.35">
      <c r="A1063" s="8" t="str">
        <f t="shared" si="19"/>
        <v>WirtschaftswachstumSlowakei</v>
      </c>
      <c r="B1063" s="8">
        <v>1063</v>
      </c>
      <c r="C1063" s="32" t="s">
        <v>300</v>
      </c>
      <c r="D1063" s="32" t="s">
        <v>23</v>
      </c>
      <c r="E1063" s="32" t="s">
        <v>151</v>
      </c>
      <c r="F1063" s="32" t="s">
        <v>351</v>
      </c>
      <c r="G1063" s="32" t="s">
        <v>32</v>
      </c>
      <c r="H1063" s="32" t="s">
        <v>375</v>
      </c>
      <c r="I1063" s="33">
        <v>1.2</v>
      </c>
      <c r="J1063" s="33">
        <v>3.3</v>
      </c>
      <c r="K1063" s="33">
        <v>4.5</v>
      </c>
      <c r="L1063" s="33">
        <v>5.5</v>
      </c>
      <c r="M1063" s="33">
        <v>5.3</v>
      </c>
      <c r="N1063" s="33">
        <v>6.6</v>
      </c>
      <c r="O1063" s="33">
        <v>8.5</v>
      </c>
      <c r="P1063" s="33">
        <v>10.8</v>
      </c>
      <c r="Q1063" s="33">
        <v>5.6</v>
      </c>
      <c r="R1063" s="33">
        <v>-5.5</v>
      </c>
      <c r="S1063" s="33">
        <v>5.9</v>
      </c>
      <c r="T1063" s="33">
        <v>2.8</v>
      </c>
      <c r="U1063" s="33">
        <v>1.9</v>
      </c>
      <c r="V1063" s="33">
        <v>0.7</v>
      </c>
      <c r="W1063" s="33">
        <v>2.6</v>
      </c>
      <c r="X1063" s="33">
        <v>4.8</v>
      </c>
      <c r="Y1063" s="33">
        <v>2.1</v>
      </c>
      <c r="Z1063" s="33">
        <v>3</v>
      </c>
      <c r="AA1063" s="33">
        <v>3.8</v>
      </c>
      <c r="AB1063" s="33">
        <v>2.2999999999999998</v>
      </c>
      <c r="AC1063" s="33">
        <v>-3.3</v>
      </c>
      <c r="AD1063" s="33">
        <v>4.8</v>
      </c>
      <c r="AE1063" s="33">
        <v>1.8</v>
      </c>
      <c r="AF1063" s="33">
        <v>1.1000000000000001</v>
      </c>
      <c r="AG1063" s="33">
        <v>2.2999999999999998</v>
      </c>
      <c r="AH1063" s="33">
        <v>2.6</v>
      </c>
    </row>
    <row r="1064" spans="1:34" ht="14.5" x14ac:dyDescent="0.35">
      <c r="A1064" s="8" t="str">
        <f t="shared" si="19"/>
        <v>WirtschaftswachstumSlowenien</v>
      </c>
      <c r="B1064" s="8">
        <v>1064</v>
      </c>
      <c r="C1064" s="32" t="s">
        <v>300</v>
      </c>
      <c r="D1064" s="32" t="s">
        <v>26</v>
      </c>
      <c r="E1064" s="32" t="s">
        <v>151</v>
      </c>
      <c r="F1064" s="32" t="s">
        <v>351</v>
      </c>
      <c r="G1064" s="32" t="s">
        <v>32</v>
      </c>
      <c r="H1064" s="32" t="s">
        <v>375</v>
      </c>
      <c r="I1064" s="33">
        <v>3.7</v>
      </c>
      <c r="J1064" s="33">
        <v>3.2</v>
      </c>
      <c r="K1064" s="33">
        <v>3.5</v>
      </c>
      <c r="L1064" s="33">
        <v>3</v>
      </c>
      <c r="M1064" s="33">
        <v>4.4000000000000004</v>
      </c>
      <c r="N1064" s="33">
        <v>3.8</v>
      </c>
      <c r="O1064" s="33">
        <v>5.7</v>
      </c>
      <c r="P1064" s="33">
        <v>7</v>
      </c>
      <c r="Q1064" s="33">
        <v>3.5</v>
      </c>
      <c r="R1064" s="33">
        <v>-7.5</v>
      </c>
      <c r="S1064" s="33">
        <v>1.3</v>
      </c>
      <c r="T1064" s="33">
        <v>0.9</v>
      </c>
      <c r="U1064" s="33">
        <v>-2.6</v>
      </c>
      <c r="V1064" s="33">
        <v>-1</v>
      </c>
      <c r="W1064" s="33">
        <v>2.8</v>
      </c>
      <c r="X1064" s="33">
        <v>2.2000000000000002</v>
      </c>
      <c r="Y1064" s="33">
        <v>3.2</v>
      </c>
      <c r="Z1064" s="33">
        <v>4.8</v>
      </c>
      <c r="AA1064" s="33">
        <v>4.4000000000000004</v>
      </c>
      <c r="AB1064" s="33">
        <v>3.2</v>
      </c>
      <c r="AC1064" s="33">
        <v>-4.2</v>
      </c>
      <c r="AD1064" s="33">
        <v>8.1999999999999993</v>
      </c>
      <c r="AE1064" s="33">
        <v>2.5</v>
      </c>
      <c r="AF1064" s="33">
        <v>1.3</v>
      </c>
      <c r="AG1064" s="33">
        <v>1.9</v>
      </c>
      <c r="AH1064" s="33">
        <v>2.7</v>
      </c>
    </row>
    <row r="1065" spans="1:34" ht="14.5" x14ac:dyDescent="0.35">
      <c r="A1065" s="8" t="str">
        <f t="shared" si="19"/>
        <v>WirtschaftswachstumSpanien</v>
      </c>
      <c r="B1065" s="8">
        <v>1065</v>
      </c>
      <c r="C1065" s="32" t="s">
        <v>300</v>
      </c>
      <c r="D1065" s="32" t="s">
        <v>8</v>
      </c>
      <c r="E1065" s="32" t="s">
        <v>151</v>
      </c>
      <c r="F1065" s="32" t="s">
        <v>351</v>
      </c>
      <c r="G1065" s="32" t="s">
        <v>32</v>
      </c>
      <c r="H1065" s="32" t="s">
        <v>375</v>
      </c>
      <c r="I1065" s="33">
        <v>5.2</v>
      </c>
      <c r="J1065" s="33">
        <v>3.9</v>
      </c>
      <c r="K1065" s="33">
        <v>2.7</v>
      </c>
      <c r="L1065" s="33">
        <v>3</v>
      </c>
      <c r="M1065" s="33">
        <v>3.1</v>
      </c>
      <c r="N1065" s="33">
        <v>3.7</v>
      </c>
      <c r="O1065" s="33">
        <v>4.0999999999999996</v>
      </c>
      <c r="P1065" s="33">
        <v>3.6</v>
      </c>
      <c r="Q1065" s="33">
        <v>0.9</v>
      </c>
      <c r="R1065" s="33">
        <v>-3.8</v>
      </c>
      <c r="S1065" s="33">
        <v>0.2</v>
      </c>
      <c r="T1065" s="33">
        <v>-0.8</v>
      </c>
      <c r="U1065" s="33">
        <v>-3</v>
      </c>
      <c r="V1065" s="33">
        <v>-1.4</v>
      </c>
      <c r="W1065" s="33">
        <v>1.4</v>
      </c>
      <c r="X1065" s="33">
        <v>3.8</v>
      </c>
      <c r="Y1065" s="33">
        <v>3</v>
      </c>
      <c r="Z1065" s="33">
        <v>3</v>
      </c>
      <c r="AA1065" s="33">
        <v>2.4</v>
      </c>
      <c r="AB1065" s="33">
        <v>2</v>
      </c>
      <c r="AC1065" s="33">
        <v>-11.2</v>
      </c>
      <c r="AD1065" s="33">
        <v>6.4</v>
      </c>
      <c r="AE1065" s="33">
        <v>5.8</v>
      </c>
      <c r="AF1065" s="33">
        <v>2.5</v>
      </c>
      <c r="AG1065" s="33">
        <v>1.7</v>
      </c>
      <c r="AH1065" s="33">
        <v>2</v>
      </c>
    </row>
    <row r="1066" spans="1:34" ht="14.5" x14ac:dyDescent="0.35">
      <c r="A1066" s="8" t="str">
        <f t="shared" si="19"/>
        <v>WirtschaftswachstumTschechische Republik</v>
      </c>
      <c r="B1066" s="8">
        <v>1066</v>
      </c>
      <c r="C1066" s="32" t="s">
        <v>300</v>
      </c>
      <c r="D1066" s="32" t="s">
        <v>22</v>
      </c>
      <c r="E1066" s="32" t="s">
        <v>151</v>
      </c>
      <c r="F1066" s="32" t="s">
        <v>351</v>
      </c>
      <c r="G1066" s="32" t="s">
        <v>32</v>
      </c>
      <c r="H1066" s="32" t="s">
        <v>375</v>
      </c>
      <c r="I1066" s="33">
        <v>4</v>
      </c>
      <c r="J1066" s="33">
        <v>3</v>
      </c>
      <c r="K1066" s="33">
        <v>1.6</v>
      </c>
      <c r="L1066" s="33">
        <v>3.6</v>
      </c>
      <c r="M1066" s="33">
        <v>4.8</v>
      </c>
      <c r="N1066" s="33">
        <v>6.6</v>
      </c>
      <c r="O1066" s="33">
        <v>6.8</v>
      </c>
      <c r="P1066" s="33">
        <v>5.6</v>
      </c>
      <c r="Q1066" s="33">
        <v>2.7</v>
      </c>
      <c r="R1066" s="33">
        <v>-4.7</v>
      </c>
      <c r="S1066" s="33">
        <v>2.4</v>
      </c>
      <c r="T1066" s="33">
        <v>1.8</v>
      </c>
      <c r="U1066" s="33">
        <v>-0.8</v>
      </c>
      <c r="V1066" s="34"/>
      <c r="W1066" s="33">
        <v>2.2999999999999998</v>
      </c>
      <c r="X1066" s="33">
        <v>5.4</v>
      </c>
      <c r="Y1066" s="33">
        <v>2.5</v>
      </c>
      <c r="Z1066" s="33">
        <v>5.2</v>
      </c>
      <c r="AA1066" s="33">
        <v>3.2</v>
      </c>
      <c r="AB1066" s="33">
        <v>2.2999999999999998</v>
      </c>
      <c r="AC1066" s="33">
        <v>-5.5</v>
      </c>
      <c r="AD1066" s="33">
        <v>3.6</v>
      </c>
      <c r="AE1066" s="33">
        <v>2.4</v>
      </c>
      <c r="AF1066" s="33">
        <v>-0.4</v>
      </c>
      <c r="AG1066" s="33">
        <v>1.1000000000000001</v>
      </c>
      <c r="AH1066" s="33">
        <v>2.8</v>
      </c>
    </row>
    <row r="1067" spans="1:34" ht="14.5" x14ac:dyDescent="0.35">
      <c r="A1067" s="8" t="str">
        <f t="shared" si="19"/>
        <v>WirtschaftswachstumUngarn</v>
      </c>
      <c r="B1067" s="8">
        <v>1067</v>
      </c>
      <c r="C1067" s="32" t="s">
        <v>300</v>
      </c>
      <c r="D1067" s="32" t="s">
        <v>24</v>
      </c>
      <c r="E1067" s="32" t="s">
        <v>151</v>
      </c>
      <c r="F1067" s="32" t="s">
        <v>351</v>
      </c>
      <c r="G1067" s="32" t="s">
        <v>32</v>
      </c>
      <c r="H1067" s="32" t="s">
        <v>375</v>
      </c>
      <c r="I1067" s="33">
        <v>4.5</v>
      </c>
      <c r="J1067" s="33">
        <v>4.0999999999999996</v>
      </c>
      <c r="K1067" s="33">
        <v>4.7</v>
      </c>
      <c r="L1067" s="33">
        <v>4.0999999999999996</v>
      </c>
      <c r="M1067" s="33">
        <v>4.8</v>
      </c>
      <c r="N1067" s="33">
        <v>4.2</v>
      </c>
      <c r="O1067" s="33">
        <v>4</v>
      </c>
      <c r="P1067" s="33">
        <v>0.2</v>
      </c>
      <c r="Q1067" s="33">
        <v>1.1000000000000001</v>
      </c>
      <c r="R1067" s="33">
        <v>-6.7</v>
      </c>
      <c r="S1067" s="33">
        <v>1.1000000000000001</v>
      </c>
      <c r="T1067" s="33">
        <v>1.9</v>
      </c>
      <c r="U1067" s="33">
        <v>-1.4</v>
      </c>
      <c r="V1067" s="33">
        <v>1.9</v>
      </c>
      <c r="W1067" s="33">
        <v>4.2</v>
      </c>
      <c r="X1067" s="33">
        <v>3.8</v>
      </c>
      <c r="Y1067" s="33">
        <v>2.1</v>
      </c>
      <c r="Z1067" s="33">
        <v>4.3</v>
      </c>
      <c r="AA1067" s="33">
        <v>5.4</v>
      </c>
      <c r="AB1067" s="33">
        <v>4.5999999999999996</v>
      </c>
      <c r="AC1067" s="33">
        <v>-4.5</v>
      </c>
      <c r="AD1067" s="33">
        <v>7.1</v>
      </c>
      <c r="AE1067" s="33">
        <v>4.5999999999999996</v>
      </c>
      <c r="AF1067" s="33">
        <v>-0.8</v>
      </c>
      <c r="AG1067" s="33">
        <v>2.4</v>
      </c>
      <c r="AH1067" s="33">
        <v>3.6</v>
      </c>
    </row>
    <row r="1068" spans="1:34" ht="14.5" x14ac:dyDescent="0.35">
      <c r="A1068" s="8" t="str">
        <f t="shared" si="19"/>
        <v>WirtschaftswachstumVereinigtes Königreich Großbritannien und Nordirland</v>
      </c>
      <c r="B1068" s="8">
        <v>1068</v>
      </c>
      <c r="C1068" s="32" t="s">
        <v>300</v>
      </c>
      <c r="D1068" s="32" t="s">
        <v>57</v>
      </c>
      <c r="E1068" s="32" t="s">
        <v>151</v>
      </c>
      <c r="F1068" s="32" t="s">
        <v>351</v>
      </c>
      <c r="G1068" s="32" t="s">
        <v>32</v>
      </c>
      <c r="H1068" s="32" t="s">
        <v>375</v>
      </c>
      <c r="I1068" s="33">
        <v>3.5</v>
      </c>
      <c r="J1068" s="33">
        <v>2.7</v>
      </c>
      <c r="K1068" s="33">
        <v>2.2000000000000002</v>
      </c>
      <c r="L1068" s="33">
        <v>3.3</v>
      </c>
      <c r="M1068" s="33">
        <v>2.2999999999999998</v>
      </c>
      <c r="N1068" s="33">
        <v>3</v>
      </c>
      <c r="O1068" s="33">
        <v>2.7</v>
      </c>
      <c r="P1068" s="33">
        <v>2.4</v>
      </c>
      <c r="Q1068" s="33">
        <v>-0.3</v>
      </c>
      <c r="R1068" s="33">
        <v>-4.0999999999999996</v>
      </c>
      <c r="S1068" s="33">
        <v>2.1</v>
      </c>
      <c r="T1068" s="33">
        <v>1.3</v>
      </c>
      <c r="U1068" s="33">
        <v>1.4</v>
      </c>
      <c r="V1068" s="33">
        <v>2.2000000000000002</v>
      </c>
      <c r="W1068" s="33">
        <v>2.9</v>
      </c>
      <c r="X1068" s="33">
        <v>2.4</v>
      </c>
      <c r="Y1068" s="33">
        <v>1.7</v>
      </c>
      <c r="Z1068" s="33">
        <v>1.7</v>
      </c>
      <c r="AA1068" s="33">
        <v>1.3</v>
      </c>
      <c r="AB1068" s="33">
        <v>1.3</v>
      </c>
      <c r="AC1068" s="33">
        <v>-10.4</v>
      </c>
      <c r="AD1068" s="33">
        <v>8.6999999999999993</v>
      </c>
      <c r="AE1068" s="33">
        <v>4.3</v>
      </c>
      <c r="AF1068" s="33">
        <v>0.6</v>
      </c>
      <c r="AG1068" s="33">
        <v>0.5</v>
      </c>
      <c r="AH1068" s="33">
        <v>1.3</v>
      </c>
    </row>
    <row r="1069" spans="1:34" ht="14.5" x14ac:dyDescent="0.35">
      <c r="A1069" s="8" t="str">
        <f t="shared" si="19"/>
        <v>WirtschaftswachstumZypern</v>
      </c>
      <c r="B1069" s="8">
        <v>1069</v>
      </c>
      <c r="C1069" s="32" t="s">
        <v>300</v>
      </c>
      <c r="D1069" s="32" t="s">
        <v>30</v>
      </c>
      <c r="E1069" s="32" t="s">
        <v>151</v>
      </c>
      <c r="F1069" s="32" t="s">
        <v>351</v>
      </c>
      <c r="G1069" s="32" t="s">
        <v>32</v>
      </c>
      <c r="H1069" s="32" t="s">
        <v>375</v>
      </c>
      <c r="I1069" s="33">
        <v>6</v>
      </c>
      <c r="J1069" s="33">
        <v>4</v>
      </c>
      <c r="K1069" s="33">
        <v>3.7</v>
      </c>
      <c r="L1069" s="33">
        <v>2.6</v>
      </c>
      <c r="M1069" s="33">
        <v>5</v>
      </c>
      <c r="N1069" s="33">
        <v>4.9000000000000004</v>
      </c>
      <c r="O1069" s="33">
        <v>4.7</v>
      </c>
      <c r="P1069" s="33">
        <v>5.0999999999999996</v>
      </c>
      <c r="Q1069" s="33">
        <v>3.6</v>
      </c>
      <c r="R1069" s="33">
        <v>-2</v>
      </c>
      <c r="S1069" s="33">
        <v>2</v>
      </c>
      <c r="T1069" s="33">
        <v>0.4</v>
      </c>
      <c r="U1069" s="33">
        <v>-3.4</v>
      </c>
      <c r="V1069" s="33">
        <v>-6.6</v>
      </c>
      <c r="W1069" s="33">
        <v>-1.8</v>
      </c>
      <c r="X1069" s="33">
        <v>3.2</v>
      </c>
      <c r="Y1069" s="33">
        <v>6.4</v>
      </c>
      <c r="Z1069" s="33">
        <v>5.2</v>
      </c>
      <c r="AA1069" s="33">
        <v>5.2</v>
      </c>
      <c r="AB1069" s="33">
        <v>3.1</v>
      </c>
      <c r="AC1069" s="33">
        <v>-3.4</v>
      </c>
      <c r="AD1069" s="33">
        <v>9.9</v>
      </c>
      <c r="AE1069" s="33">
        <v>5.0999999999999996</v>
      </c>
      <c r="AF1069" s="33">
        <v>2.4</v>
      </c>
      <c r="AG1069" s="33">
        <v>2.8</v>
      </c>
      <c r="AH1069" s="33">
        <v>3</v>
      </c>
    </row>
  </sheetData>
  <autoFilter ref="A2:AA1069" xr:uid="{00000000-0009-0000-0000-000001000000}"/>
  <phoneticPr fontId="3" type="noConversion"/>
  <pageMargins left="0.7" right="0.7" top="0.78740157499999996" bottom="0.78740157499999996" header="0.3" footer="0.3"/>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J39"/>
  <sheetViews>
    <sheetView workbookViewId="0">
      <selection activeCell="AE39" sqref="AE39"/>
    </sheetView>
  </sheetViews>
  <sheetFormatPr baseColWidth="10" defaultRowHeight="12.5" x14ac:dyDescent="0.25"/>
  <cols>
    <col min="1" max="1" width="46.453125" bestFit="1" customWidth="1"/>
    <col min="2" max="2" width="21.54296875" bestFit="1" customWidth="1"/>
    <col min="3" max="3" width="13.90625" bestFit="1" customWidth="1"/>
    <col min="4" max="4" width="6.90625" bestFit="1" customWidth="1"/>
    <col min="5" max="5" width="10.54296875" bestFit="1" customWidth="1"/>
    <col min="6" max="7" width="10.54296875" customWidth="1"/>
    <col min="8" max="8" width="10" bestFit="1" customWidth="1"/>
  </cols>
  <sheetData>
    <row r="1" spans="1:36" ht="13.5" x14ac:dyDescent="0.35">
      <c r="A1" s="6" t="s">
        <v>50</v>
      </c>
      <c r="B1" s="2" t="s">
        <v>49</v>
      </c>
      <c r="C1" s="2" t="s">
        <v>51</v>
      </c>
      <c r="D1" s="2" t="s">
        <v>52</v>
      </c>
      <c r="E1" s="2" t="s">
        <v>104</v>
      </c>
      <c r="F1" s="2" t="s">
        <v>152</v>
      </c>
      <c r="G1" s="2" t="s">
        <v>153</v>
      </c>
      <c r="H1" s="2">
        <v>2000</v>
      </c>
      <c r="I1" s="2">
        <v>2001</v>
      </c>
      <c r="J1" s="2">
        <v>2002</v>
      </c>
      <c r="K1" s="2">
        <v>2003</v>
      </c>
      <c r="L1" s="2">
        <v>2004</v>
      </c>
      <c r="M1" s="2">
        <v>2005</v>
      </c>
      <c r="N1" s="2">
        <v>2006</v>
      </c>
      <c r="O1" s="2">
        <v>2007</v>
      </c>
      <c r="P1" s="2">
        <v>2008</v>
      </c>
      <c r="Q1" s="2">
        <v>2009</v>
      </c>
      <c r="R1" s="2">
        <v>2010</v>
      </c>
      <c r="S1" s="2">
        <v>2011</v>
      </c>
      <c r="T1" s="2">
        <v>2012</v>
      </c>
      <c r="U1" s="2">
        <v>2013</v>
      </c>
      <c r="V1" s="2">
        <v>2014</v>
      </c>
      <c r="W1" s="2">
        <v>2015</v>
      </c>
      <c r="X1" s="2">
        <v>2016</v>
      </c>
      <c r="Y1" s="2">
        <v>2017</v>
      </c>
      <c r="Z1" s="2">
        <v>2018</v>
      </c>
      <c r="AA1" s="2">
        <v>2019</v>
      </c>
      <c r="AB1" s="2">
        <v>2020</v>
      </c>
      <c r="AC1" s="2">
        <v>2021</v>
      </c>
      <c r="AD1" s="2">
        <v>2022</v>
      </c>
      <c r="AE1" s="2">
        <v>2023</v>
      </c>
    </row>
    <row r="2" spans="1:36" ht="13.5" x14ac:dyDescent="0.35">
      <c r="A2" s="7" t="s">
        <v>342</v>
      </c>
      <c r="B2" s="3" t="str">
        <f t="shared" ref="B2:B39" si="0">Merkmal</f>
        <v>Wirtschaftswachstum</v>
      </c>
      <c r="C2" s="3" t="str">
        <f t="shared" ref="C2:C39" si="1">Merkmal_Quelle</f>
        <v>EU-Prognose</v>
      </c>
      <c r="D2" s="3" t="str">
        <f t="shared" ref="D2:D39" si="2">Merkmal_Einheit</f>
        <v>% zum Vorjahr</v>
      </c>
      <c r="E2" s="3" t="e">
        <f t="shared" ref="E2:E39" si="3">VLOOKUP(Merkmal&amp;$A2,Daten,2,FALSE)</f>
        <v>#N/A</v>
      </c>
      <c r="F2" s="4">
        <f>IF(ISERROR($E2),0,INDEX(Daten,$E2,Daten!G$1))</f>
        <v>0</v>
      </c>
      <c r="G2" s="4">
        <f>IF(ISERROR($E2),0,INDEX(Daten,$E2,Daten!H$1))</f>
        <v>0</v>
      </c>
      <c r="H2" s="4">
        <f>IF(ISERROR($E2),0,INDEX(Daten,$E2,Daten!I$1))</f>
        <v>0</v>
      </c>
      <c r="I2" s="4">
        <f>IF(ISERROR($E2),0,INDEX(Daten,$E2,Daten!J$1))</f>
        <v>0</v>
      </c>
      <c r="J2" s="4">
        <f>IF(ISERROR($E2),0,INDEX(Daten,$E2,Daten!K$1))</f>
        <v>0</v>
      </c>
      <c r="K2" s="4">
        <f>IF(ISERROR($E2),0,INDEX(Daten,$E2,Daten!L$1))</f>
        <v>0</v>
      </c>
      <c r="L2" s="4">
        <f>IF(ISERROR($E2),0,INDEX(Daten,$E2,Daten!M$1))</f>
        <v>0</v>
      </c>
      <c r="M2" s="4">
        <f>IF(ISERROR($E2),0,INDEX(Daten,$E2,Daten!N$1))</f>
        <v>0</v>
      </c>
      <c r="N2" s="4">
        <f>IF(ISERROR($E2),0,INDEX(Daten,$E2,Daten!O$1))</f>
        <v>0</v>
      </c>
      <c r="O2" s="4">
        <f>IF(ISERROR($E2),0,INDEX(Daten,$E2,Daten!P$1))</f>
        <v>0</v>
      </c>
      <c r="P2" s="4">
        <f>IF(ISERROR($E2),0,INDEX(Daten,$E2,Daten!Q$1))</f>
        <v>0</v>
      </c>
      <c r="Q2" s="4">
        <f>IF(ISERROR($E2),0,INDEX(Daten,$E2,Daten!R$1))</f>
        <v>0</v>
      </c>
      <c r="R2" s="4">
        <f>IF(ISERROR($E2),0,INDEX(Daten,$E2,Daten!S$1))</f>
        <v>0</v>
      </c>
      <c r="S2" s="4">
        <f>IF(ISERROR($E2),0,INDEX(Daten,$E2,Daten!T$1))</f>
        <v>0</v>
      </c>
      <c r="T2" s="4">
        <f>IF(ISERROR($E2),0,INDEX(Daten,$E2,Daten!U$1))</f>
        <v>0</v>
      </c>
      <c r="U2" s="4">
        <f>IF(ISERROR($E2),0,INDEX(Daten,$E2,Daten!V$1))</f>
        <v>0</v>
      </c>
      <c r="V2" s="4">
        <f>IF(ISERROR($E2),0,INDEX(Daten,$E2,Daten!W$1))</f>
        <v>0</v>
      </c>
      <c r="W2" s="4">
        <f>IF(ISERROR($E2),0,INDEX(Daten,$E2,Daten!X$1))</f>
        <v>0</v>
      </c>
      <c r="X2" s="4">
        <f>IF(ISERROR($E2),0,INDEX(Daten,$E2,Daten!Y$1))</f>
        <v>0</v>
      </c>
      <c r="Y2" s="4">
        <f>IF(ISERROR($E2),0,INDEX(Daten,$E2,Daten!Z$1))</f>
        <v>0</v>
      </c>
      <c r="Z2" s="4">
        <f>IF(ISERROR($E2),0,INDEX(Daten,$E2,Daten!AA$1))</f>
        <v>0</v>
      </c>
      <c r="AA2" s="4">
        <f>IF(ISERROR($E2),0,INDEX(Daten,$E2,Daten!AB$1))</f>
        <v>0</v>
      </c>
      <c r="AB2" s="4">
        <f>IF(ISERROR($E2),0,INDEX(Daten,$E2,Daten!AC$1))</f>
        <v>0</v>
      </c>
      <c r="AC2" s="4">
        <f>IF(ISERROR($E2),0,INDEX(Daten,$E2,Daten!AD$1))</f>
        <v>0</v>
      </c>
      <c r="AD2" s="4">
        <f>IF(ISERROR($E2),0,INDEX(Daten,$E2,Daten!AE$1))</f>
        <v>0</v>
      </c>
      <c r="AE2" s="4">
        <f>IF(ISERROR($E2),0,INDEX(Daten,$E2,Daten!AF$1))</f>
        <v>0</v>
      </c>
      <c r="AF2" s="4"/>
      <c r="AG2" s="4"/>
      <c r="AH2" s="4"/>
      <c r="AI2" s="4"/>
      <c r="AJ2" s="4"/>
    </row>
    <row r="3" spans="1:36" ht="13.5" x14ac:dyDescent="0.35">
      <c r="A3" s="7" t="s">
        <v>9</v>
      </c>
      <c r="B3" s="3" t="str">
        <f t="shared" si="0"/>
        <v>Wirtschaftswachstum</v>
      </c>
      <c r="C3" s="3" t="str">
        <f t="shared" si="1"/>
        <v>EU-Prognose</v>
      </c>
      <c r="D3" s="3" t="str">
        <f t="shared" si="2"/>
        <v>% zum Vorjahr</v>
      </c>
      <c r="E3" s="3">
        <f t="shared" si="3"/>
        <v>1041</v>
      </c>
      <c r="F3" s="4" t="str">
        <f>IF(ISERROR($E3),0,INDEX(Daten,$E3,Daten!G$1))</f>
        <v>2000</v>
      </c>
      <c r="G3" s="4" t="str">
        <f>IF(ISERROR($E3),0,INDEX(Daten,$E3,Daten!H$1))</f>
        <v>2025</v>
      </c>
      <c r="H3" s="4">
        <f>IF(ISERROR($E3),0,INDEX(Daten,$E3,Daten!I$1))</f>
        <v>3.7</v>
      </c>
      <c r="I3" s="4">
        <f>IF(ISERROR($E3),0,INDEX(Daten,$E3,Daten!J$1))</f>
        <v>1.1000000000000001</v>
      </c>
      <c r="J3" s="4">
        <f>IF(ISERROR($E3),0,INDEX(Daten,$E3,Daten!K$1))</f>
        <v>1.7</v>
      </c>
      <c r="K3" s="4">
        <f>IF(ISERROR($E3),0,INDEX(Daten,$E3,Daten!L$1))</f>
        <v>1</v>
      </c>
      <c r="L3" s="4">
        <f>IF(ISERROR($E3),0,INDEX(Daten,$E3,Daten!M$1))</f>
        <v>3.6</v>
      </c>
      <c r="M3" s="4">
        <f>IF(ISERROR($E3),0,INDEX(Daten,$E3,Daten!N$1))</f>
        <v>2.2999999999999998</v>
      </c>
      <c r="N3" s="4">
        <f>IF(ISERROR($E3),0,INDEX(Daten,$E3,Daten!O$1))</f>
        <v>2.6</v>
      </c>
      <c r="O3" s="4">
        <f>IF(ISERROR($E3),0,INDEX(Daten,$E3,Daten!P$1))</f>
        <v>3.7</v>
      </c>
      <c r="P3" s="4">
        <f>IF(ISERROR($E3),0,INDEX(Daten,$E3,Daten!Q$1))</f>
        <v>0.4</v>
      </c>
      <c r="Q3" s="4">
        <f>IF(ISERROR($E3),0,INDEX(Daten,$E3,Daten!R$1))</f>
        <v>-2</v>
      </c>
      <c r="R3" s="4">
        <f>IF(ISERROR($E3),0,INDEX(Daten,$E3,Daten!S$1))</f>
        <v>2.9</v>
      </c>
      <c r="S3" s="4">
        <f>IF(ISERROR($E3),0,INDEX(Daten,$E3,Daten!T$1))</f>
        <v>1.7</v>
      </c>
      <c r="T3" s="4">
        <f>IF(ISERROR($E3),0,INDEX(Daten,$E3,Daten!U$1))</f>
        <v>0.7</v>
      </c>
      <c r="U3" s="4">
        <f>IF(ISERROR($E3),0,INDEX(Daten,$E3,Daten!V$1))</f>
        <v>0.5</v>
      </c>
      <c r="V3" s="4">
        <f>IF(ISERROR($E3),0,INDEX(Daten,$E3,Daten!W$1))</f>
        <v>1.6</v>
      </c>
      <c r="W3" s="4">
        <f>IF(ISERROR($E3),0,INDEX(Daten,$E3,Daten!X$1))</f>
        <v>2</v>
      </c>
      <c r="X3" s="4">
        <f>IF(ISERROR($E3),0,INDEX(Daten,$E3,Daten!Y$1))</f>
        <v>1.3</v>
      </c>
      <c r="Y3" s="4">
        <f>IF(ISERROR($E3),0,INDEX(Daten,$E3,Daten!Z$1))</f>
        <v>1.6</v>
      </c>
      <c r="Z3" s="4">
        <f>IF(ISERROR($E3),0,INDEX(Daten,$E3,Daten!AA$1))</f>
        <v>1.8</v>
      </c>
      <c r="AA3" s="4">
        <f>IF(ISERROR($E3),0,INDEX(Daten,$E3,Daten!AB$1))</f>
        <v>1.7</v>
      </c>
      <c r="AB3" s="4">
        <f>IF(ISERROR($E3),0,INDEX(Daten,$E3,Daten!AC$1))</f>
        <v>-5.3</v>
      </c>
      <c r="AC3" s="4">
        <f>IF(ISERROR($E3),0,INDEX(Daten,$E3,Daten!AD$1))</f>
        <v>6.9</v>
      </c>
      <c r="AD3" s="4">
        <f>IF(ISERROR($E3),0,INDEX(Daten,$E3,Daten!AE$1))</f>
        <v>3</v>
      </c>
      <c r="AE3" s="4">
        <f>IF(ISERROR($E3),0,INDEX(Daten,$E3,Daten!AF$1))</f>
        <v>1.5</v>
      </c>
      <c r="AF3" s="4"/>
      <c r="AG3" s="4"/>
      <c r="AH3" s="4"/>
      <c r="AI3" s="4"/>
      <c r="AJ3" s="4"/>
    </row>
    <row r="4" spans="1:36" ht="13.5" x14ac:dyDescent="0.35">
      <c r="A4" s="7" t="s">
        <v>25</v>
      </c>
      <c r="B4" s="3" t="str">
        <f t="shared" si="0"/>
        <v>Wirtschaftswachstum</v>
      </c>
      <c r="C4" s="3" t="str">
        <f t="shared" si="1"/>
        <v>EU-Prognose</v>
      </c>
      <c r="D4" s="3" t="str">
        <f t="shared" si="2"/>
        <v>% zum Vorjahr</v>
      </c>
      <c r="E4" s="3">
        <f t="shared" si="3"/>
        <v>1042</v>
      </c>
      <c r="F4" s="4" t="str">
        <f>IF(ISERROR($E4),0,INDEX(Daten,$E4,Daten!G$1))</f>
        <v>2000</v>
      </c>
      <c r="G4" s="4" t="str">
        <f>IF(ISERROR($E4),0,INDEX(Daten,$E4,Daten!H$1))</f>
        <v>2025</v>
      </c>
      <c r="H4" s="4">
        <f>IF(ISERROR($E4),0,INDEX(Daten,$E4,Daten!I$1))</f>
        <v>4.8</v>
      </c>
      <c r="I4" s="4">
        <f>IF(ISERROR($E4),0,INDEX(Daten,$E4,Daten!J$1))</f>
        <v>3.8</v>
      </c>
      <c r="J4" s="4">
        <f>IF(ISERROR($E4),0,INDEX(Daten,$E4,Daten!K$1))</f>
        <v>6</v>
      </c>
      <c r="K4" s="4">
        <f>IF(ISERROR($E4),0,INDEX(Daten,$E4,Daten!L$1))</f>
        <v>5.2</v>
      </c>
      <c r="L4" s="4">
        <f>IF(ISERROR($E4),0,INDEX(Daten,$E4,Daten!M$1))</f>
        <v>6.4</v>
      </c>
      <c r="M4" s="4">
        <f>IF(ISERROR($E4),0,INDEX(Daten,$E4,Daten!N$1))</f>
        <v>7.2</v>
      </c>
      <c r="N4" s="4">
        <f>IF(ISERROR($E4),0,INDEX(Daten,$E4,Daten!O$1))</f>
        <v>6.8</v>
      </c>
      <c r="O4" s="4">
        <f>IF(ISERROR($E4),0,INDEX(Daten,$E4,Daten!P$1))</f>
        <v>6.6</v>
      </c>
      <c r="P4" s="4">
        <f>IF(ISERROR($E4),0,INDEX(Daten,$E4,Daten!Q$1))</f>
        <v>6.1</v>
      </c>
      <c r="Q4" s="4">
        <f>IF(ISERROR($E4),0,INDEX(Daten,$E4,Daten!R$1))</f>
        <v>-3.4</v>
      </c>
      <c r="R4" s="4">
        <f>IF(ISERROR($E4),0,INDEX(Daten,$E4,Daten!S$1))</f>
        <v>0.6</v>
      </c>
      <c r="S4" s="4">
        <f>IF(ISERROR($E4),0,INDEX(Daten,$E4,Daten!T$1))</f>
        <v>2.4</v>
      </c>
      <c r="T4" s="4">
        <f>IF(ISERROR($E4),0,INDEX(Daten,$E4,Daten!U$1))</f>
        <v>0.4</v>
      </c>
      <c r="U4" s="4">
        <f>IF(ISERROR($E4),0,INDEX(Daten,$E4,Daten!V$1))</f>
        <v>0.3</v>
      </c>
      <c r="V4" s="4">
        <f>IF(ISERROR($E4),0,INDEX(Daten,$E4,Daten!W$1))</f>
        <v>1.9</v>
      </c>
      <c r="W4" s="4">
        <f>IF(ISERROR($E4),0,INDEX(Daten,$E4,Daten!X$1))</f>
        <v>4</v>
      </c>
      <c r="X4" s="4">
        <f>IF(ISERROR($E4),0,INDEX(Daten,$E4,Daten!Y$1))</f>
        <v>3.8</v>
      </c>
      <c r="Y4" s="4">
        <f>IF(ISERROR($E4),0,INDEX(Daten,$E4,Daten!Z$1))</f>
        <v>3.5</v>
      </c>
      <c r="Z4" s="4">
        <f>IF(ISERROR($E4),0,INDEX(Daten,$E4,Daten!AA$1))</f>
        <v>3.1</v>
      </c>
      <c r="AA4" s="4">
        <f>IF(ISERROR($E4),0,INDEX(Daten,$E4,Daten!AB$1))</f>
        <v>3.7</v>
      </c>
      <c r="AB4" s="4">
        <f>IF(ISERROR($E4),0,INDEX(Daten,$E4,Daten!AC$1))</f>
        <v>-4</v>
      </c>
      <c r="AC4" s="4">
        <f>IF(ISERROR($E4),0,INDEX(Daten,$E4,Daten!AD$1))</f>
        <v>7.7</v>
      </c>
      <c r="AD4" s="4">
        <f>IF(ISERROR($E4),0,INDEX(Daten,$E4,Daten!AE$1))</f>
        <v>3.9</v>
      </c>
      <c r="AE4" s="4">
        <f>IF(ISERROR($E4),0,INDEX(Daten,$E4,Daten!AF$1))</f>
        <v>2</v>
      </c>
      <c r="AF4" s="4"/>
      <c r="AG4" s="4"/>
      <c r="AH4" s="4"/>
      <c r="AI4" s="4"/>
      <c r="AJ4" s="4"/>
    </row>
    <row r="5" spans="1:36" ht="13.5" x14ac:dyDescent="0.35">
      <c r="A5" s="7" t="s">
        <v>5</v>
      </c>
      <c r="B5" s="3" t="str">
        <f t="shared" si="0"/>
        <v>Wirtschaftswachstum</v>
      </c>
      <c r="C5" s="3" t="str">
        <f t="shared" si="1"/>
        <v>EU-Prognose</v>
      </c>
      <c r="D5" s="3" t="str">
        <f t="shared" si="2"/>
        <v>% zum Vorjahr</v>
      </c>
      <c r="E5" s="3">
        <f t="shared" si="3"/>
        <v>1043</v>
      </c>
      <c r="F5" s="4" t="str">
        <f>IF(ISERROR($E5),0,INDEX(Daten,$E5,Daten!G$1))</f>
        <v>2000</v>
      </c>
      <c r="G5" s="4" t="str">
        <f>IF(ISERROR($E5),0,INDEX(Daten,$E5,Daten!H$1))</f>
        <v>2025</v>
      </c>
      <c r="H5" s="4">
        <f>IF(ISERROR($E5),0,INDEX(Daten,$E5,Daten!I$1))</f>
        <v>3.7</v>
      </c>
      <c r="I5" s="4">
        <f>IF(ISERROR($E5),0,INDEX(Daten,$E5,Daten!J$1))</f>
        <v>0.8</v>
      </c>
      <c r="J5" s="4">
        <f>IF(ISERROR($E5),0,INDEX(Daten,$E5,Daten!K$1))</f>
        <v>0.5</v>
      </c>
      <c r="K5" s="4">
        <f>IF(ISERROR($E5),0,INDEX(Daten,$E5,Daten!L$1))</f>
        <v>0.4</v>
      </c>
      <c r="L5" s="4">
        <f>IF(ISERROR($E5),0,INDEX(Daten,$E5,Daten!M$1))</f>
        <v>2.7</v>
      </c>
      <c r="M5" s="4">
        <f>IF(ISERROR($E5),0,INDEX(Daten,$E5,Daten!N$1))</f>
        <v>2.2999999999999998</v>
      </c>
      <c r="N5" s="4">
        <f>IF(ISERROR($E5),0,INDEX(Daten,$E5,Daten!O$1))</f>
        <v>3.9</v>
      </c>
      <c r="O5" s="4">
        <f>IF(ISERROR($E5),0,INDEX(Daten,$E5,Daten!P$1))</f>
        <v>0.9</v>
      </c>
      <c r="P5" s="4">
        <f>IF(ISERROR($E5),0,INDEX(Daten,$E5,Daten!Q$1))</f>
        <v>-0.5</v>
      </c>
      <c r="Q5" s="4">
        <f>IF(ISERROR($E5),0,INDEX(Daten,$E5,Daten!R$1))</f>
        <v>-4.9000000000000004</v>
      </c>
      <c r="R5" s="4">
        <f>IF(ISERROR($E5),0,INDEX(Daten,$E5,Daten!S$1))</f>
        <v>1.9</v>
      </c>
      <c r="S5" s="4">
        <f>IF(ISERROR($E5),0,INDEX(Daten,$E5,Daten!T$1))</f>
        <v>1.3</v>
      </c>
      <c r="T5" s="4">
        <f>IF(ISERROR($E5),0,INDEX(Daten,$E5,Daten!U$1))</f>
        <v>0.2</v>
      </c>
      <c r="U5" s="4">
        <f>IF(ISERROR($E5),0,INDEX(Daten,$E5,Daten!V$1))</f>
        <v>0.9</v>
      </c>
      <c r="V5" s="4">
        <f>IF(ISERROR($E5),0,INDEX(Daten,$E5,Daten!W$1))</f>
        <v>1.6</v>
      </c>
      <c r="W5" s="4">
        <f>IF(ISERROR($E5),0,INDEX(Daten,$E5,Daten!X$1))</f>
        <v>2.2999999999999998</v>
      </c>
      <c r="X5" s="4">
        <f>IF(ISERROR($E5),0,INDEX(Daten,$E5,Daten!Y$1))</f>
        <v>3.2</v>
      </c>
      <c r="Y5" s="4">
        <f>IF(ISERROR($E5),0,INDEX(Daten,$E5,Daten!Z$1))</f>
        <v>2.8</v>
      </c>
      <c r="Z5" s="4">
        <f>IF(ISERROR($E5),0,INDEX(Daten,$E5,Daten!AA$1))</f>
        <v>2.2000000000000002</v>
      </c>
      <c r="AA5" s="4">
        <f>IF(ISERROR($E5),0,INDEX(Daten,$E5,Daten!AB$1))</f>
        <v>2.8</v>
      </c>
      <c r="AB5" s="4">
        <f>IF(ISERROR($E5),0,INDEX(Daten,$E5,Daten!AC$1))</f>
        <v>-2.4</v>
      </c>
      <c r="AC5" s="4">
        <f>IF(ISERROR($E5),0,INDEX(Daten,$E5,Daten!AD$1))</f>
        <v>6.8</v>
      </c>
      <c r="AD5" s="4">
        <f>IF(ISERROR($E5),0,INDEX(Daten,$E5,Daten!AE$1))</f>
        <v>2.7</v>
      </c>
      <c r="AE5" s="4">
        <f>IF(ISERROR($E5),0,INDEX(Daten,$E5,Daten!AF$1))</f>
        <v>0.5</v>
      </c>
      <c r="AF5" s="4"/>
      <c r="AG5" s="4"/>
      <c r="AH5" s="4"/>
      <c r="AI5" s="4"/>
      <c r="AJ5" s="4"/>
    </row>
    <row r="6" spans="1:36" ht="13.5" x14ac:dyDescent="0.35">
      <c r="A6" s="7" t="s">
        <v>2</v>
      </c>
      <c r="B6" s="3" t="str">
        <f t="shared" si="0"/>
        <v>Wirtschaftswachstum</v>
      </c>
      <c r="C6" s="3" t="str">
        <f t="shared" si="1"/>
        <v>EU-Prognose</v>
      </c>
      <c r="D6" s="3" t="str">
        <f t="shared" si="2"/>
        <v>% zum Vorjahr</v>
      </c>
      <c r="E6" s="3">
        <f t="shared" si="3"/>
        <v>1044</v>
      </c>
      <c r="F6" s="4" t="str">
        <f>IF(ISERROR($E6),0,INDEX(Daten,$E6,Daten!G$1))</f>
        <v>2000</v>
      </c>
      <c r="G6" s="4" t="str">
        <f>IF(ISERROR($E6),0,INDEX(Daten,$E6,Daten!H$1))</f>
        <v>2025</v>
      </c>
      <c r="H6" s="4">
        <f>IF(ISERROR($E6),0,INDEX(Daten,$E6,Daten!I$1))</f>
        <v>2.9</v>
      </c>
      <c r="I6" s="4">
        <f>IF(ISERROR($E6),0,INDEX(Daten,$E6,Daten!J$1))</f>
        <v>1.7</v>
      </c>
      <c r="J6" s="4">
        <f>IF(ISERROR($E6),0,INDEX(Daten,$E6,Daten!K$1))</f>
        <v>-0.2</v>
      </c>
      <c r="K6" s="4">
        <f>IF(ISERROR($E6),0,INDEX(Daten,$E6,Daten!L$1))</f>
        <v>-0.7</v>
      </c>
      <c r="L6" s="4">
        <f>IF(ISERROR($E6),0,INDEX(Daten,$E6,Daten!M$1))</f>
        <v>1.2</v>
      </c>
      <c r="M6" s="4">
        <f>IF(ISERROR($E6),0,INDEX(Daten,$E6,Daten!N$1))</f>
        <v>0.7</v>
      </c>
      <c r="N6" s="4">
        <f>IF(ISERROR($E6),0,INDEX(Daten,$E6,Daten!O$1))</f>
        <v>3.8</v>
      </c>
      <c r="O6" s="4">
        <f>IF(ISERROR($E6),0,INDEX(Daten,$E6,Daten!P$1))</f>
        <v>3</v>
      </c>
      <c r="P6" s="4">
        <f>IF(ISERROR($E6),0,INDEX(Daten,$E6,Daten!Q$1))</f>
        <v>1</v>
      </c>
      <c r="Q6" s="4">
        <f>IF(ISERROR($E6),0,INDEX(Daten,$E6,Daten!R$1))</f>
        <v>-5.7</v>
      </c>
      <c r="R6" s="4">
        <f>IF(ISERROR($E6),0,INDEX(Daten,$E6,Daten!S$1))</f>
        <v>4.2</v>
      </c>
      <c r="S6" s="4">
        <f>IF(ISERROR($E6),0,INDEX(Daten,$E6,Daten!T$1))</f>
        <v>3.9</v>
      </c>
      <c r="T6" s="4">
        <f>IF(ISERROR($E6),0,INDEX(Daten,$E6,Daten!U$1))</f>
        <v>0.4</v>
      </c>
      <c r="U6" s="4">
        <f>IF(ISERROR($E6),0,INDEX(Daten,$E6,Daten!V$1))</f>
        <v>0.4</v>
      </c>
      <c r="V6" s="4">
        <f>IF(ISERROR($E6),0,INDEX(Daten,$E6,Daten!W$1))</f>
        <v>2.2000000000000002</v>
      </c>
      <c r="W6" s="4">
        <f>IF(ISERROR($E6),0,INDEX(Daten,$E6,Daten!X$1))</f>
        <v>1.5</v>
      </c>
      <c r="X6" s="4">
        <f>IF(ISERROR($E6),0,INDEX(Daten,$E6,Daten!Y$1))</f>
        <v>2.2000000000000002</v>
      </c>
      <c r="Y6" s="4">
        <f>IF(ISERROR($E6),0,INDEX(Daten,$E6,Daten!Z$1))</f>
        <v>2.6</v>
      </c>
      <c r="Z6" s="4">
        <f>IF(ISERROR($E6),0,INDEX(Daten,$E6,Daten!AA$1))</f>
        <v>1.3</v>
      </c>
      <c r="AA6" s="4">
        <f>IF(ISERROR($E6),0,INDEX(Daten,$E6,Daten!AB$1))</f>
        <v>0.6</v>
      </c>
      <c r="AB6" s="4">
        <f>IF(ISERROR($E6),0,INDEX(Daten,$E6,Daten!AC$1))</f>
        <v>-3.8</v>
      </c>
      <c r="AC6" s="4">
        <f>IF(ISERROR($E6),0,INDEX(Daten,$E6,Daten!AD$1))</f>
        <v>3.2</v>
      </c>
      <c r="AD6" s="4">
        <f>IF(ISERROR($E6),0,INDEX(Daten,$E6,Daten!AE$1))</f>
        <v>1.8</v>
      </c>
      <c r="AE6" s="4">
        <f>IF(ISERROR($E6),0,INDEX(Daten,$E6,Daten!AF$1))</f>
        <v>-0.3</v>
      </c>
      <c r="AF6" s="4"/>
      <c r="AG6" s="4"/>
      <c r="AH6" s="4"/>
      <c r="AI6" s="4"/>
      <c r="AJ6" s="4"/>
    </row>
    <row r="7" spans="1:36" ht="13.5" x14ac:dyDescent="0.35">
      <c r="A7" s="7" t="s">
        <v>18</v>
      </c>
      <c r="B7" s="3" t="str">
        <f t="shared" si="0"/>
        <v>Wirtschaftswachstum</v>
      </c>
      <c r="C7" s="3" t="str">
        <f t="shared" si="1"/>
        <v>EU-Prognose</v>
      </c>
      <c r="D7" s="3" t="str">
        <f t="shared" si="2"/>
        <v>% zum Vorjahr</v>
      </c>
      <c r="E7" s="3">
        <f t="shared" si="3"/>
        <v>1045</v>
      </c>
      <c r="F7" s="4" t="str">
        <f>IF(ISERROR($E7),0,INDEX(Daten,$E7,Daten!G$1))</f>
        <v>2000</v>
      </c>
      <c r="G7" s="4" t="str">
        <f>IF(ISERROR($E7),0,INDEX(Daten,$E7,Daten!H$1))</f>
        <v>2025</v>
      </c>
      <c r="H7" s="4">
        <f>IF(ISERROR($E7),0,INDEX(Daten,$E7,Daten!I$1))</f>
        <v>10.1</v>
      </c>
      <c r="I7" s="4">
        <f>IF(ISERROR($E7),0,INDEX(Daten,$E7,Daten!J$1))</f>
        <v>6</v>
      </c>
      <c r="J7" s="4">
        <f>IF(ISERROR($E7),0,INDEX(Daten,$E7,Daten!K$1))</f>
        <v>6.8</v>
      </c>
      <c r="K7" s="4">
        <f>IF(ISERROR($E7),0,INDEX(Daten,$E7,Daten!L$1))</f>
        <v>7.6</v>
      </c>
      <c r="L7" s="4">
        <f>IF(ISERROR($E7),0,INDEX(Daten,$E7,Daten!M$1))</f>
        <v>6.8</v>
      </c>
      <c r="M7" s="4">
        <f>IF(ISERROR($E7),0,INDEX(Daten,$E7,Daten!N$1))</f>
        <v>9.5</v>
      </c>
      <c r="N7" s="4">
        <f>IF(ISERROR($E7),0,INDEX(Daten,$E7,Daten!O$1))</f>
        <v>9.6999999999999993</v>
      </c>
      <c r="O7" s="4">
        <f>IF(ISERROR($E7),0,INDEX(Daten,$E7,Daten!P$1))</f>
        <v>7.6</v>
      </c>
      <c r="P7" s="4">
        <f>IF(ISERROR($E7),0,INDEX(Daten,$E7,Daten!Q$1))</f>
        <v>-5.0999999999999996</v>
      </c>
      <c r="Q7" s="4">
        <f>IF(ISERROR($E7),0,INDEX(Daten,$E7,Daten!R$1))</f>
        <v>-14.4</v>
      </c>
      <c r="R7" s="4">
        <f>IF(ISERROR($E7),0,INDEX(Daten,$E7,Daten!S$1))</f>
        <v>2.7</v>
      </c>
      <c r="S7" s="4">
        <f>IF(ISERROR($E7),0,INDEX(Daten,$E7,Daten!T$1))</f>
        <v>7.4</v>
      </c>
      <c r="T7" s="4">
        <f>IF(ISERROR($E7),0,INDEX(Daten,$E7,Daten!U$1))</f>
        <v>3.1</v>
      </c>
      <c r="U7" s="4">
        <f>IF(ISERROR($E7),0,INDEX(Daten,$E7,Daten!V$1))</f>
        <v>1.3</v>
      </c>
      <c r="V7" s="4">
        <f>IF(ISERROR($E7),0,INDEX(Daten,$E7,Daten!W$1))</f>
        <v>3</v>
      </c>
      <c r="W7" s="4">
        <f>IF(ISERROR($E7),0,INDEX(Daten,$E7,Daten!X$1))</f>
        <v>1.8</v>
      </c>
      <c r="X7" s="4">
        <f>IF(ISERROR($E7),0,INDEX(Daten,$E7,Daten!Y$1))</f>
        <v>3.2</v>
      </c>
      <c r="Y7" s="4">
        <f>IF(ISERROR($E7),0,INDEX(Daten,$E7,Daten!Z$1))</f>
        <v>5.5</v>
      </c>
      <c r="Z7" s="4">
        <f>IF(ISERROR($E7),0,INDEX(Daten,$E7,Daten!AA$1))</f>
        <v>4.4000000000000004</v>
      </c>
      <c r="AA7" s="4">
        <f>IF(ISERROR($E7),0,INDEX(Daten,$E7,Daten!AB$1))</f>
        <v>5</v>
      </c>
      <c r="AB7" s="4">
        <f>IF(ISERROR($E7),0,INDEX(Daten,$E7,Daten!AC$1))</f>
        <v>-1</v>
      </c>
      <c r="AC7" s="4">
        <f>IF(ISERROR($E7),0,INDEX(Daten,$E7,Daten!AD$1))</f>
        <v>7.2</v>
      </c>
      <c r="AD7" s="4">
        <f>IF(ISERROR($E7),0,INDEX(Daten,$E7,Daten!AE$1))</f>
        <v>-0.5</v>
      </c>
      <c r="AE7" s="4">
        <f>IF(ISERROR($E7),0,INDEX(Daten,$E7,Daten!AF$1))</f>
        <v>-3.5</v>
      </c>
      <c r="AF7" s="4"/>
      <c r="AG7" s="4"/>
      <c r="AH7" s="4"/>
      <c r="AI7" s="4"/>
      <c r="AJ7" s="4"/>
    </row>
    <row r="8" spans="1:36" ht="13.5" x14ac:dyDescent="0.35">
      <c r="A8" s="7" t="s">
        <v>14</v>
      </c>
      <c r="B8" s="3" t="str">
        <f t="shared" si="0"/>
        <v>Wirtschaftswachstum</v>
      </c>
      <c r="C8" s="3" t="str">
        <f t="shared" si="1"/>
        <v>EU-Prognose</v>
      </c>
      <c r="D8" s="3" t="str">
        <f t="shared" si="2"/>
        <v>% zum Vorjahr</v>
      </c>
      <c r="E8" s="3">
        <f t="shared" si="3"/>
        <v>1047</v>
      </c>
      <c r="F8" s="4" t="str">
        <f>IF(ISERROR($E8),0,INDEX(Daten,$E8,Daten!G$1))</f>
        <v>2000</v>
      </c>
      <c r="G8" s="4" t="str">
        <f>IF(ISERROR($E8),0,INDEX(Daten,$E8,Daten!H$1))</f>
        <v>2025</v>
      </c>
      <c r="H8" s="4">
        <f>IF(ISERROR($E8),0,INDEX(Daten,$E8,Daten!I$1))</f>
        <v>5.8</v>
      </c>
      <c r="I8" s="4">
        <f>IF(ISERROR($E8),0,INDEX(Daten,$E8,Daten!J$1))</f>
        <v>2.6</v>
      </c>
      <c r="J8" s="4">
        <f>IF(ISERROR($E8),0,INDEX(Daten,$E8,Daten!K$1))</f>
        <v>1.7</v>
      </c>
      <c r="K8" s="4">
        <f>IF(ISERROR($E8),0,INDEX(Daten,$E8,Daten!L$1))</f>
        <v>2</v>
      </c>
      <c r="L8" s="4">
        <f>IF(ISERROR($E8),0,INDEX(Daten,$E8,Daten!M$1))</f>
        <v>4</v>
      </c>
      <c r="M8" s="4">
        <f>IF(ISERROR($E8),0,INDEX(Daten,$E8,Daten!N$1))</f>
        <v>2.8</v>
      </c>
      <c r="N8" s="4">
        <f>IF(ISERROR($E8),0,INDEX(Daten,$E8,Daten!O$1))</f>
        <v>4</v>
      </c>
      <c r="O8" s="4">
        <f>IF(ISERROR($E8),0,INDEX(Daten,$E8,Daten!P$1))</f>
        <v>5.3</v>
      </c>
      <c r="P8" s="4">
        <f>IF(ISERROR($E8),0,INDEX(Daten,$E8,Daten!Q$1))</f>
        <v>0.8</v>
      </c>
      <c r="Q8" s="4">
        <f>IF(ISERROR($E8),0,INDEX(Daten,$E8,Daten!R$1))</f>
        <v>-8.1</v>
      </c>
      <c r="R8" s="4">
        <f>IF(ISERROR($E8),0,INDEX(Daten,$E8,Daten!S$1))</f>
        <v>3.2</v>
      </c>
      <c r="S8" s="4">
        <f>IF(ISERROR($E8),0,INDEX(Daten,$E8,Daten!T$1))</f>
        <v>2.5</v>
      </c>
      <c r="T8" s="4">
        <f>IF(ISERROR($E8),0,INDEX(Daten,$E8,Daten!U$1))</f>
        <v>-1.4</v>
      </c>
      <c r="U8" s="4">
        <f>IF(ISERROR($E8),0,INDEX(Daten,$E8,Daten!V$1))</f>
        <v>-0.9</v>
      </c>
      <c r="V8" s="4">
        <f>IF(ISERROR($E8),0,INDEX(Daten,$E8,Daten!W$1))</f>
        <v>-0.4</v>
      </c>
      <c r="W8" s="4">
        <f>IF(ISERROR($E8),0,INDEX(Daten,$E8,Daten!X$1))</f>
        <v>0.5</v>
      </c>
      <c r="X8" s="4">
        <f>IF(ISERROR($E8),0,INDEX(Daten,$E8,Daten!Y$1))</f>
        <v>2.8</v>
      </c>
      <c r="Y8" s="4">
        <f>IF(ISERROR($E8),0,INDEX(Daten,$E8,Daten!Z$1))</f>
        <v>3.3</v>
      </c>
      <c r="Z8" s="4">
        <f>IF(ISERROR($E8),0,INDEX(Daten,$E8,Daten!AA$1))</f>
        <v>1.5</v>
      </c>
      <c r="AA8" s="4">
        <f>IF(ISERROR($E8),0,INDEX(Daten,$E8,Daten!AB$1))</f>
        <v>1.1000000000000001</v>
      </c>
      <c r="AB8" s="4">
        <f>IF(ISERROR($E8),0,INDEX(Daten,$E8,Daten!AC$1))</f>
        <v>-2.4</v>
      </c>
      <c r="AC8" s="4">
        <f>IF(ISERROR($E8),0,INDEX(Daten,$E8,Daten!AD$1))</f>
        <v>3.2</v>
      </c>
      <c r="AD8" s="4">
        <f>IF(ISERROR($E8),0,INDEX(Daten,$E8,Daten!AE$1))</f>
        <v>1.6</v>
      </c>
      <c r="AE8" s="4">
        <f>IF(ISERROR($E8),0,INDEX(Daten,$E8,Daten!AF$1))</f>
        <v>-0.4</v>
      </c>
      <c r="AF8" s="4"/>
      <c r="AG8" s="4"/>
      <c r="AH8" s="4"/>
      <c r="AI8" s="4"/>
      <c r="AJ8" s="4"/>
    </row>
    <row r="9" spans="1:36" ht="13.5" x14ac:dyDescent="0.35">
      <c r="A9" s="7" t="s">
        <v>0</v>
      </c>
      <c r="B9" s="3" t="str">
        <f t="shared" si="0"/>
        <v>Wirtschaftswachstum</v>
      </c>
      <c r="C9" s="3" t="str">
        <f t="shared" si="1"/>
        <v>EU-Prognose</v>
      </c>
      <c r="D9" s="3" t="str">
        <f t="shared" si="2"/>
        <v>% zum Vorjahr</v>
      </c>
      <c r="E9" s="3">
        <f t="shared" si="3"/>
        <v>1048</v>
      </c>
      <c r="F9" s="4" t="str">
        <f>IF(ISERROR($E9),0,INDEX(Daten,$E9,Daten!G$1))</f>
        <v>2000</v>
      </c>
      <c r="G9" s="4" t="str">
        <f>IF(ISERROR($E9),0,INDEX(Daten,$E9,Daten!H$1))</f>
        <v>2025</v>
      </c>
      <c r="H9" s="4">
        <f>IF(ISERROR($E9),0,INDEX(Daten,$E9,Daten!I$1))</f>
        <v>3.9</v>
      </c>
      <c r="I9" s="4">
        <f>IF(ISERROR($E9),0,INDEX(Daten,$E9,Daten!J$1))</f>
        <v>2</v>
      </c>
      <c r="J9" s="4">
        <f>IF(ISERROR($E9),0,INDEX(Daten,$E9,Daten!K$1))</f>
        <v>1.1000000000000001</v>
      </c>
      <c r="K9" s="4">
        <f>IF(ISERROR($E9),0,INDEX(Daten,$E9,Daten!L$1))</f>
        <v>0.8</v>
      </c>
      <c r="L9" s="4">
        <f>IF(ISERROR($E9),0,INDEX(Daten,$E9,Daten!M$1))</f>
        <v>2.8</v>
      </c>
      <c r="M9" s="4">
        <f>IF(ISERROR($E9),0,INDEX(Daten,$E9,Daten!N$1))</f>
        <v>1.7</v>
      </c>
      <c r="N9" s="4">
        <f>IF(ISERROR($E9),0,INDEX(Daten,$E9,Daten!O$1))</f>
        <v>2.4</v>
      </c>
      <c r="O9" s="4">
        <f>IF(ISERROR($E9),0,INDEX(Daten,$E9,Daten!P$1))</f>
        <v>2.4</v>
      </c>
      <c r="P9" s="4">
        <f>IF(ISERROR($E9),0,INDEX(Daten,$E9,Daten!Q$1))</f>
        <v>0.3</v>
      </c>
      <c r="Q9" s="4">
        <f>IF(ISERROR($E9),0,INDEX(Daten,$E9,Daten!R$1))</f>
        <v>-2.9</v>
      </c>
      <c r="R9" s="4">
        <f>IF(ISERROR($E9),0,INDEX(Daten,$E9,Daten!S$1))</f>
        <v>1.9</v>
      </c>
      <c r="S9" s="4">
        <f>IF(ISERROR($E9),0,INDEX(Daten,$E9,Daten!T$1))</f>
        <v>2.2000000000000002</v>
      </c>
      <c r="T9" s="4">
        <f>IF(ISERROR($E9),0,INDEX(Daten,$E9,Daten!U$1))</f>
        <v>0.3</v>
      </c>
      <c r="U9" s="4">
        <f>IF(ISERROR($E9),0,INDEX(Daten,$E9,Daten!V$1))</f>
        <v>0.6</v>
      </c>
      <c r="V9" s="4">
        <f>IF(ISERROR($E9),0,INDEX(Daten,$E9,Daten!W$1))</f>
        <v>1</v>
      </c>
      <c r="W9" s="4">
        <f>IF(ISERROR($E9),0,INDEX(Daten,$E9,Daten!X$1))</f>
        <v>1.1000000000000001</v>
      </c>
      <c r="X9" s="4">
        <f>IF(ISERROR($E9),0,INDEX(Daten,$E9,Daten!Y$1))</f>
        <v>1.1000000000000001</v>
      </c>
      <c r="Y9" s="4">
        <f>IF(ISERROR($E9),0,INDEX(Daten,$E9,Daten!Z$1))</f>
        <v>2.2999999999999998</v>
      </c>
      <c r="Z9" s="4">
        <f>IF(ISERROR($E9),0,INDEX(Daten,$E9,Daten!AA$1))</f>
        <v>1.8</v>
      </c>
      <c r="AA9" s="4">
        <f>IF(ISERROR($E9),0,INDEX(Daten,$E9,Daten!AB$1))</f>
        <v>1.5</v>
      </c>
      <c r="AB9" s="4">
        <f>IF(ISERROR($E9),0,INDEX(Daten,$E9,Daten!AC$1))</f>
        <v>-7.5</v>
      </c>
      <c r="AC9" s="4">
        <f>IF(ISERROR($E9),0,INDEX(Daten,$E9,Daten!AD$1))</f>
        <v>6.4</v>
      </c>
      <c r="AD9" s="4">
        <f>IF(ISERROR($E9),0,INDEX(Daten,$E9,Daten!AE$1))</f>
        <v>2.5</v>
      </c>
      <c r="AE9" s="4">
        <f>IF(ISERROR($E9),0,INDEX(Daten,$E9,Daten!AF$1))</f>
        <v>0.9</v>
      </c>
      <c r="AF9" s="4"/>
      <c r="AG9" s="4"/>
      <c r="AH9" s="4"/>
      <c r="AI9" s="4"/>
      <c r="AJ9" s="4"/>
    </row>
    <row r="10" spans="1:36" ht="13.5" x14ac:dyDescent="0.35">
      <c r="A10" s="7" t="s">
        <v>6</v>
      </c>
      <c r="B10" s="3" t="str">
        <f t="shared" si="0"/>
        <v>Wirtschaftswachstum</v>
      </c>
      <c r="C10" s="3" t="str">
        <f t="shared" si="1"/>
        <v>EU-Prognose</v>
      </c>
      <c r="D10" s="3" t="str">
        <f t="shared" si="2"/>
        <v>% zum Vorjahr</v>
      </c>
      <c r="E10" s="3">
        <f t="shared" si="3"/>
        <v>1049</v>
      </c>
      <c r="F10" s="4" t="str">
        <f>IF(ISERROR($E10),0,INDEX(Daten,$E10,Daten!G$1))</f>
        <v>2000</v>
      </c>
      <c r="G10" s="4" t="str">
        <f>IF(ISERROR($E10),0,INDEX(Daten,$E10,Daten!H$1))</f>
        <v>2025</v>
      </c>
      <c r="H10" s="4">
        <f>IF(ISERROR($E10),0,INDEX(Daten,$E10,Daten!I$1))</f>
        <v>3.9</v>
      </c>
      <c r="I10" s="4">
        <f>IF(ISERROR($E10),0,INDEX(Daten,$E10,Daten!J$1))</f>
        <v>4.0999999999999996</v>
      </c>
      <c r="J10" s="4">
        <f>IF(ISERROR($E10),0,INDEX(Daten,$E10,Daten!K$1))</f>
        <v>3.9</v>
      </c>
      <c r="K10" s="4">
        <f>IF(ISERROR($E10),0,INDEX(Daten,$E10,Daten!L$1))</f>
        <v>5.8</v>
      </c>
      <c r="L10" s="4">
        <f>IF(ISERROR($E10),0,INDEX(Daten,$E10,Daten!M$1))</f>
        <v>5.0999999999999996</v>
      </c>
      <c r="M10" s="4">
        <f>IF(ISERROR($E10),0,INDEX(Daten,$E10,Daten!N$1))</f>
        <v>0.6</v>
      </c>
      <c r="N10" s="4">
        <f>IF(ISERROR($E10),0,INDEX(Daten,$E10,Daten!O$1))</f>
        <v>5.7</v>
      </c>
      <c r="O10" s="4">
        <f>IF(ISERROR($E10),0,INDEX(Daten,$E10,Daten!P$1))</f>
        <v>3.3</v>
      </c>
      <c r="P10" s="4">
        <f>IF(ISERROR($E10),0,INDEX(Daten,$E10,Daten!Q$1))</f>
        <v>-0.3</v>
      </c>
      <c r="Q10" s="4">
        <f>IF(ISERROR($E10),0,INDEX(Daten,$E10,Daten!R$1))</f>
        <v>-4.3</v>
      </c>
      <c r="R10" s="4">
        <f>IF(ISERROR($E10),0,INDEX(Daten,$E10,Daten!S$1))</f>
        <v>-5.5</v>
      </c>
      <c r="S10" s="4">
        <f>IF(ISERROR($E10),0,INDEX(Daten,$E10,Daten!T$1))</f>
        <v>-10.1</v>
      </c>
      <c r="T10" s="4">
        <f>IF(ISERROR($E10),0,INDEX(Daten,$E10,Daten!U$1))</f>
        <v>-7.1</v>
      </c>
      <c r="U10" s="4">
        <f>IF(ISERROR($E10),0,INDEX(Daten,$E10,Daten!V$1))</f>
        <v>-2.7</v>
      </c>
      <c r="V10" s="4">
        <f>IF(ISERROR($E10),0,INDEX(Daten,$E10,Daten!W$1))</f>
        <v>0.7</v>
      </c>
      <c r="W10" s="4">
        <f>IF(ISERROR($E10),0,INDEX(Daten,$E10,Daten!X$1))</f>
        <v>-0.4</v>
      </c>
      <c r="X10" s="4">
        <f>IF(ISERROR($E10),0,INDEX(Daten,$E10,Daten!Y$1))</f>
        <v>-0.5</v>
      </c>
      <c r="Y10" s="4">
        <f>IF(ISERROR($E10),0,INDEX(Daten,$E10,Daten!Z$1))</f>
        <v>1.3</v>
      </c>
      <c r="Z10" s="4">
        <f>IF(ISERROR($E10),0,INDEX(Daten,$E10,Daten!AA$1))</f>
        <v>1.6</v>
      </c>
      <c r="AA10" s="4">
        <f>IF(ISERROR($E10),0,INDEX(Daten,$E10,Daten!AB$1))</f>
        <v>1.9</v>
      </c>
      <c r="AB10" s="4">
        <f>IF(ISERROR($E10),0,INDEX(Daten,$E10,Daten!AC$1))</f>
        <v>-9.3000000000000007</v>
      </c>
      <c r="AC10" s="4">
        <f>IF(ISERROR($E10),0,INDEX(Daten,$E10,Daten!AD$1))</f>
        <v>8.4</v>
      </c>
      <c r="AD10" s="4">
        <f>IF(ISERROR($E10),0,INDEX(Daten,$E10,Daten!AE$1))</f>
        <v>5.6</v>
      </c>
      <c r="AE10" s="4">
        <f>IF(ISERROR($E10),0,INDEX(Daten,$E10,Daten!AF$1))</f>
        <v>2.2000000000000002</v>
      </c>
      <c r="AF10" s="4"/>
      <c r="AG10" s="4"/>
      <c r="AH10" s="4"/>
      <c r="AI10" s="4"/>
      <c r="AJ10" s="4"/>
    </row>
    <row r="11" spans="1:36" ht="13.5" x14ac:dyDescent="0.35">
      <c r="A11" s="7" t="s">
        <v>4</v>
      </c>
      <c r="B11" s="3" t="str">
        <f t="shared" si="0"/>
        <v>Wirtschaftswachstum</v>
      </c>
      <c r="C11" s="3" t="str">
        <f t="shared" si="1"/>
        <v>EU-Prognose</v>
      </c>
      <c r="D11" s="3" t="str">
        <f t="shared" si="2"/>
        <v>% zum Vorjahr</v>
      </c>
      <c r="E11" s="3">
        <f t="shared" si="3"/>
        <v>1050</v>
      </c>
      <c r="F11" s="4" t="str">
        <f>IF(ISERROR($E11),0,INDEX(Daten,$E11,Daten!G$1))</f>
        <v>2000</v>
      </c>
      <c r="G11" s="4" t="str">
        <f>IF(ISERROR($E11),0,INDEX(Daten,$E11,Daten!H$1))</f>
        <v>2025</v>
      </c>
      <c r="H11" s="4">
        <f>IF(ISERROR($E11),0,INDEX(Daten,$E11,Daten!I$1))</f>
        <v>9.4</v>
      </c>
      <c r="I11" s="4">
        <f>IF(ISERROR($E11),0,INDEX(Daten,$E11,Daten!J$1))</f>
        <v>5.3</v>
      </c>
      <c r="J11" s="4">
        <f>IF(ISERROR($E11),0,INDEX(Daten,$E11,Daten!K$1))</f>
        <v>5.9</v>
      </c>
      <c r="K11" s="4">
        <f>IF(ISERROR($E11),0,INDEX(Daten,$E11,Daten!L$1))</f>
        <v>3</v>
      </c>
      <c r="L11" s="4">
        <f>IF(ISERROR($E11),0,INDEX(Daten,$E11,Daten!M$1))</f>
        <v>6.8</v>
      </c>
      <c r="M11" s="4">
        <f>IF(ISERROR($E11),0,INDEX(Daten,$E11,Daten!N$1))</f>
        <v>5.7</v>
      </c>
      <c r="N11" s="4">
        <f>IF(ISERROR($E11),0,INDEX(Daten,$E11,Daten!O$1))</f>
        <v>5</v>
      </c>
      <c r="O11" s="4">
        <f>IF(ISERROR($E11),0,INDEX(Daten,$E11,Daten!P$1))</f>
        <v>5.3</v>
      </c>
      <c r="P11" s="4">
        <f>IF(ISERROR($E11),0,INDEX(Daten,$E11,Daten!Q$1))</f>
        <v>-4.4000000000000004</v>
      </c>
      <c r="Q11" s="4">
        <f>IF(ISERROR($E11),0,INDEX(Daten,$E11,Daten!R$1))</f>
        <v>-5.0999999999999996</v>
      </c>
      <c r="R11" s="4">
        <f>IF(ISERROR($E11),0,INDEX(Daten,$E11,Daten!S$1))</f>
        <v>1.8</v>
      </c>
      <c r="S11" s="4">
        <f>IF(ISERROR($E11),0,INDEX(Daten,$E11,Daten!T$1))</f>
        <v>0.6</v>
      </c>
      <c r="T11" s="4">
        <f>IF(ISERROR($E11),0,INDEX(Daten,$E11,Daten!U$1))</f>
        <v>0.1</v>
      </c>
      <c r="U11" s="4">
        <f>IF(ISERROR($E11),0,INDEX(Daten,$E11,Daten!V$1))</f>
        <v>1.2</v>
      </c>
      <c r="V11" s="4">
        <f>IF(ISERROR($E11),0,INDEX(Daten,$E11,Daten!W$1))</f>
        <v>8.6</v>
      </c>
      <c r="W11" s="4">
        <f>IF(ISERROR($E11),0,INDEX(Daten,$E11,Daten!X$1))</f>
        <v>25.2</v>
      </c>
      <c r="X11" s="4">
        <f>IF(ISERROR($E11),0,INDEX(Daten,$E11,Daten!Y$1))</f>
        <v>2</v>
      </c>
      <c r="Y11" s="4">
        <f>IF(ISERROR($E11),0,INDEX(Daten,$E11,Daten!Z$1))</f>
        <v>9.1</v>
      </c>
      <c r="Z11" s="4">
        <f>IF(ISERROR($E11),0,INDEX(Daten,$E11,Daten!AA$1))</f>
        <v>8.5</v>
      </c>
      <c r="AA11" s="4">
        <f>IF(ISERROR($E11),0,INDEX(Daten,$E11,Daten!AB$1))</f>
        <v>5.6</v>
      </c>
      <c r="AB11" s="4">
        <f>IF(ISERROR($E11),0,INDEX(Daten,$E11,Daten!AC$1))</f>
        <v>6.6</v>
      </c>
      <c r="AC11" s="4">
        <f>IF(ISERROR($E11),0,INDEX(Daten,$E11,Daten!AD$1))</f>
        <v>15.1</v>
      </c>
      <c r="AD11" s="4">
        <f>IF(ISERROR($E11),0,INDEX(Daten,$E11,Daten!AE$1))</f>
        <v>9.4</v>
      </c>
      <c r="AE11" s="4">
        <f>IF(ISERROR($E11),0,INDEX(Daten,$E11,Daten!AF$1))</f>
        <v>-1.9</v>
      </c>
      <c r="AF11" s="4"/>
      <c r="AG11" s="4"/>
      <c r="AH11" s="4"/>
      <c r="AI11" s="4"/>
      <c r="AJ11" s="4"/>
    </row>
    <row r="12" spans="1:36" ht="13.5" x14ac:dyDescent="0.35">
      <c r="A12" s="7" t="s">
        <v>11</v>
      </c>
      <c r="B12" s="3" t="str">
        <f t="shared" si="0"/>
        <v>Wirtschaftswachstum</v>
      </c>
      <c r="C12" s="3" t="str">
        <f t="shared" si="1"/>
        <v>EU-Prognose</v>
      </c>
      <c r="D12" s="3" t="str">
        <f t="shared" si="2"/>
        <v>% zum Vorjahr</v>
      </c>
      <c r="E12" s="3" t="e">
        <f t="shared" si="3"/>
        <v>#N/A</v>
      </c>
      <c r="F12" s="4">
        <f>IF(ISERROR($E12),0,INDEX(Daten,$E12,Daten!G$1))</f>
        <v>0</v>
      </c>
      <c r="G12" s="4">
        <f>IF(ISERROR($E12),0,INDEX(Daten,$E12,Daten!H$1))</f>
        <v>0</v>
      </c>
      <c r="H12" s="4">
        <f>IF(ISERROR($E12),0,INDEX(Daten,$E12,Daten!I$1))</f>
        <v>0</v>
      </c>
      <c r="I12" s="4">
        <f>IF(ISERROR($E12),0,INDEX(Daten,$E12,Daten!J$1))</f>
        <v>0</v>
      </c>
      <c r="J12" s="4">
        <f>IF(ISERROR($E12),0,INDEX(Daten,$E12,Daten!K$1))</f>
        <v>0</v>
      </c>
      <c r="K12" s="4">
        <f>IF(ISERROR($E12),0,INDEX(Daten,$E12,Daten!L$1))</f>
        <v>0</v>
      </c>
      <c r="L12" s="4">
        <f>IF(ISERROR($E12),0,INDEX(Daten,$E12,Daten!M$1))</f>
        <v>0</v>
      </c>
      <c r="M12" s="4">
        <f>IF(ISERROR($E12),0,INDEX(Daten,$E12,Daten!N$1))</f>
        <v>0</v>
      </c>
      <c r="N12" s="4">
        <f>IF(ISERROR($E12),0,INDEX(Daten,$E12,Daten!O$1))</f>
        <v>0</v>
      </c>
      <c r="O12" s="4">
        <f>IF(ISERROR($E12),0,INDEX(Daten,$E12,Daten!P$1))</f>
        <v>0</v>
      </c>
      <c r="P12" s="4">
        <f>IF(ISERROR($E12),0,INDEX(Daten,$E12,Daten!Q$1))</f>
        <v>0</v>
      </c>
      <c r="Q12" s="4">
        <f>IF(ISERROR($E12),0,INDEX(Daten,$E12,Daten!R$1))</f>
        <v>0</v>
      </c>
      <c r="R12" s="4">
        <f>IF(ISERROR($E12),0,INDEX(Daten,$E12,Daten!S$1))</f>
        <v>0</v>
      </c>
      <c r="S12" s="4">
        <f>IF(ISERROR($E12),0,INDEX(Daten,$E12,Daten!T$1))</f>
        <v>0</v>
      </c>
      <c r="T12" s="4">
        <f>IF(ISERROR($E12),0,INDEX(Daten,$E12,Daten!U$1))</f>
        <v>0</v>
      </c>
      <c r="U12" s="4">
        <f>IF(ISERROR($E12),0,INDEX(Daten,$E12,Daten!V$1))</f>
        <v>0</v>
      </c>
      <c r="V12" s="4">
        <f>IF(ISERROR($E12),0,INDEX(Daten,$E12,Daten!W$1))</f>
        <v>0</v>
      </c>
      <c r="W12" s="4">
        <f>IF(ISERROR($E12),0,INDEX(Daten,$E12,Daten!X$1))</f>
        <v>0</v>
      </c>
      <c r="X12" s="4">
        <f>IF(ISERROR($E12),0,INDEX(Daten,$E12,Daten!Y$1))</f>
        <v>0</v>
      </c>
      <c r="Y12" s="4">
        <f>IF(ISERROR($E12),0,INDEX(Daten,$E12,Daten!Z$1))</f>
        <v>0</v>
      </c>
      <c r="Z12" s="4">
        <f>IF(ISERROR($E12),0,INDEX(Daten,$E12,Daten!AA$1))</f>
        <v>0</v>
      </c>
      <c r="AA12" s="4">
        <f>IF(ISERROR($E12),0,INDEX(Daten,$E12,Daten!AB$1))</f>
        <v>0</v>
      </c>
      <c r="AB12" s="4">
        <f>IF(ISERROR($E12),0,INDEX(Daten,$E12,Daten!AC$1))</f>
        <v>0</v>
      </c>
      <c r="AC12" s="4">
        <f>IF(ISERROR($E12),0,INDEX(Daten,$E12,Daten!AD$1))</f>
        <v>0</v>
      </c>
      <c r="AD12" s="4">
        <f>IF(ISERROR($E12),0,INDEX(Daten,$E12,Daten!AE$1))</f>
        <v>0</v>
      </c>
      <c r="AE12" s="4">
        <f>IF(ISERROR($E12),0,INDEX(Daten,$E12,Daten!AF$1))</f>
        <v>0</v>
      </c>
      <c r="AF12" s="4"/>
      <c r="AG12" s="4"/>
      <c r="AH12" s="4"/>
      <c r="AI12" s="4"/>
      <c r="AJ12" s="4"/>
    </row>
    <row r="13" spans="1:36" ht="13.5" x14ac:dyDescent="0.35">
      <c r="A13" s="7" t="s">
        <v>3</v>
      </c>
      <c r="B13" s="3" t="str">
        <f t="shared" si="0"/>
        <v>Wirtschaftswachstum</v>
      </c>
      <c r="C13" s="3" t="str">
        <f t="shared" si="1"/>
        <v>EU-Prognose</v>
      </c>
      <c r="D13" s="3" t="str">
        <f t="shared" si="2"/>
        <v>% zum Vorjahr</v>
      </c>
      <c r="E13" s="3">
        <f t="shared" si="3"/>
        <v>1051</v>
      </c>
      <c r="F13" s="4" t="str">
        <f>IF(ISERROR($E13),0,INDEX(Daten,$E13,Daten!G$1))</f>
        <v>2000</v>
      </c>
      <c r="G13" s="4" t="str">
        <f>IF(ISERROR($E13),0,INDEX(Daten,$E13,Daten!H$1))</f>
        <v>2025</v>
      </c>
      <c r="H13" s="4">
        <f>IF(ISERROR($E13),0,INDEX(Daten,$E13,Daten!I$1))</f>
        <v>3.8</v>
      </c>
      <c r="I13" s="4">
        <f>IF(ISERROR($E13),0,INDEX(Daten,$E13,Daten!J$1))</f>
        <v>2</v>
      </c>
      <c r="J13" s="4">
        <f>IF(ISERROR($E13),0,INDEX(Daten,$E13,Daten!K$1))</f>
        <v>0.3</v>
      </c>
      <c r="K13" s="4">
        <f>IF(ISERROR($E13),0,INDEX(Daten,$E13,Daten!L$1))</f>
        <v>0.1</v>
      </c>
      <c r="L13" s="4">
        <f>IF(ISERROR($E13),0,INDEX(Daten,$E13,Daten!M$1))</f>
        <v>1.4</v>
      </c>
      <c r="M13" s="4">
        <f>IF(ISERROR($E13),0,INDEX(Daten,$E13,Daten!N$1))</f>
        <v>0.8</v>
      </c>
      <c r="N13" s="4">
        <f>IF(ISERROR($E13),0,INDEX(Daten,$E13,Daten!O$1))</f>
        <v>1.8</v>
      </c>
      <c r="O13" s="4">
        <f>IF(ISERROR($E13),0,INDEX(Daten,$E13,Daten!P$1))</f>
        <v>1.5</v>
      </c>
      <c r="P13" s="4">
        <f>IF(ISERROR($E13),0,INDEX(Daten,$E13,Daten!Q$1))</f>
        <v>-1</v>
      </c>
      <c r="Q13" s="4">
        <f>IF(ISERROR($E13),0,INDEX(Daten,$E13,Daten!R$1))</f>
        <v>-5.3</v>
      </c>
      <c r="R13" s="4">
        <f>IF(ISERROR($E13),0,INDEX(Daten,$E13,Daten!S$1))</f>
        <v>1.7</v>
      </c>
      <c r="S13" s="4">
        <f>IF(ISERROR($E13),0,INDEX(Daten,$E13,Daten!T$1))</f>
        <v>0.7</v>
      </c>
      <c r="T13" s="4">
        <f>IF(ISERROR($E13),0,INDEX(Daten,$E13,Daten!U$1))</f>
        <v>-3</v>
      </c>
      <c r="U13" s="4">
        <f>IF(ISERROR($E13),0,INDEX(Daten,$E13,Daten!V$1))</f>
        <v>-1.8</v>
      </c>
      <c r="V13" s="4">
        <f>IF(ISERROR($E13),0,INDEX(Daten,$E13,Daten!W$1))</f>
        <v>0</v>
      </c>
      <c r="W13" s="4">
        <f>IF(ISERROR($E13),0,INDEX(Daten,$E13,Daten!X$1))</f>
        <v>0.8</v>
      </c>
      <c r="X13" s="4">
        <f>IF(ISERROR($E13),0,INDEX(Daten,$E13,Daten!Y$1))</f>
        <v>1.3</v>
      </c>
      <c r="Y13" s="4">
        <f>IF(ISERROR($E13),0,INDEX(Daten,$E13,Daten!Z$1))</f>
        <v>1.7</v>
      </c>
      <c r="Z13" s="4">
        <f>IF(ISERROR($E13),0,INDEX(Daten,$E13,Daten!AA$1))</f>
        <v>0.9</v>
      </c>
      <c r="AA13" s="4">
        <f>IF(ISERROR($E13),0,INDEX(Daten,$E13,Daten!AB$1))</f>
        <v>0.3</v>
      </c>
      <c r="AB13" s="4">
        <f>IF(ISERROR($E13),0,INDEX(Daten,$E13,Daten!AC$1))</f>
        <v>-9</v>
      </c>
      <c r="AC13" s="4">
        <f>IF(ISERROR($E13),0,INDEX(Daten,$E13,Daten!AD$1))</f>
        <v>8.3000000000000007</v>
      </c>
      <c r="AD13" s="4">
        <f>IF(ISERROR($E13),0,INDEX(Daten,$E13,Daten!AE$1))</f>
        <v>3.7</v>
      </c>
      <c r="AE13" s="4">
        <f>IF(ISERROR($E13),0,INDEX(Daten,$E13,Daten!AF$1))</f>
        <v>0.6</v>
      </c>
      <c r="AF13" s="4"/>
      <c r="AG13" s="4"/>
      <c r="AH13" s="4"/>
      <c r="AI13" s="4"/>
      <c r="AJ13" s="4"/>
    </row>
    <row r="14" spans="1:36" ht="13.5" x14ac:dyDescent="0.35">
      <c r="A14" s="7" t="s">
        <v>27</v>
      </c>
      <c r="B14" s="3" t="str">
        <f t="shared" si="0"/>
        <v>Wirtschaftswachstum</v>
      </c>
      <c r="C14" s="3" t="str">
        <f t="shared" si="1"/>
        <v>EU-Prognose</v>
      </c>
      <c r="D14" s="3" t="str">
        <f t="shared" si="2"/>
        <v>% zum Vorjahr</v>
      </c>
      <c r="E14" s="3">
        <f t="shared" si="3"/>
        <v>1052</v>
      </c>
      <c r="F14" s="4" t="str">
        <f>IF(ISERROR($E14),0,INDEX(Daten,$E14,Daten!G$1))</f>
        <v>2000</v>
      </c>
      <c r="G14" s="4" t="str">
        <f>IF(ISERROR($E14),0,INDEX(Daten,$E14,Daten!H$1))</f>
        <v>2025</v>
      </c>
      <c r="H14" s="4">
        <f>IF(ISERROR($E14),0,INDEX(Daten,$E14,Daten!I$1))</f>
        <v>2.9</v>
      </c>
      <c r="I14" s="4">
        <f>IF(ISERROR($E14),0,INDEX(Daten,$E14,Daten!J$1))</f>
        <v>3</v>
      </c>
      <c r="J14" s="4">
        <f>IF(ISERROR($E14),0,INDEX(Daten,$E14,Daten!K$1))</f>
        <v>5.7</v>
      </c>
      <c r="K14" s="4">
        <f>IF(ISERROR($E14),0,INDEX(Daten,$E14,Daten!L$1))</f>
        <v>5.6</v>
      </c>
      <c r="L14" s="4">
        <f>IF(ISERROR($E14),0,INDEX(Daten,$E14,Daten!M$1))</f>
        <v>4.2</v>
      </c>
      <c r="M14" s="4">
        <f>IF(ISERROR($E14),0,INDEX(Daten,$E14,Daten!N$1))</f>
        <v>4.3</v>
      </c>
      <c r="N14" s="4">
        <f>IF(ISERROR($E14),0,INDEX(Daten,$E14,Daten!O$1))</f>
        <v>5</v>
      </c>
      <c r="O14" s="4">
        <f>IF(ISERROR($E14),0,INDEX(Daten,$E14,Daten!P$1))</f>
        <v>5.0999999999999996</v>
      </c>
      <c r="P14" s="4">
        <f>IF(ISERROR($E14),0,INDEX(Daten,$E14,Daten!Q$1))</f>
        <v>1.9</v>
      </c>
      <c r="Q14" s="4">
        <f>IF(ISERROR($E14),0,INDEX(Daten,$E14,Daten!R$1))</f>
        <v>-7.3</v>
      </c>
      <c r="R14" s="4">
        <f>IF(ISERROR($E14),0,INDEX(Daten,$E14,Daten!S$1))</f>
        <v>-1.3</v>
      </c>
      <c r="S14" s="4">
        <f>IF(ISERROR($E14),0,INDEX(Daten,$E14,Daten!T$1))</f>
        <v>-0.2</v>
      </c>
      <c r="T14" s="4">
        <f>IF(ISERROR($E14),0,INDEX(Daten,$E14,Daten!U$1))</f>
        <v>-2.4</v>
      </c>
      <c r="U14" s="4">
        <f>IF(ISERROR($E14),0,INDEX(Daten,$E14,Daten!V$1))</f>
        <v>-0.4</v>
      </c>
      <c r="V14" s="4">
        <f>IF(ISERROR($E14),0,INDEX(Daten,$E14,Daten!W$1))</f>
        <v>-0.3</v>
      </c>
      <c r="W14" s="4">
        <f>IF(ISERROR($E14),0,INDEX(Daten,$E14,Daten!X$1))</f>
        <v>2.4</v>
      </c>
      <c r="X14" s="4">
        <f>IF(ISERROR($E14),0,INDEX(Daten,$E14,Daten!Y$1))</f>
        <v>3.5</v>
      </c>
      <c r="Y14" s="4">
        <f>IF(ISERROR($E14),0,INDEX(Daten,$E14,Daten!Z$1))</f>
        <v>3.4</v>
      </c>
      <c r="Z14" s="4">
        <f>IF(ISERROR($E14),0,INDEX(Daten,$E14,Daten!AA$1))</f>
        <v>2.8</v>
      </c>
      <c r="AA14" s="4">
        <f>IF(ISERROR($E14),0,INDEX(Daten,$E14,Daten!AB$1))</f>
        <v>2.9</v>
      </c>
      <c r="AB14" s="4">
        <f>IF(ISERROR($E14),0,INDEX(Daten,$E14,Daten!AC$1))</f>
        <v>-8.6</v>
      </c>
      <c r="AC14" s="4">
        <f>IF(ISERROR($E14),0,INDEX(Daten,$E14,Daten!AD$1))</f>
        <v>13.8</v>
      </c>
      <c r="AD14" s="4">
        <f>IF(ISERROR($E14),0,INDEX(Daten,$E14,Daten!AE$1))</f>
        <v>6.3</v>
      </c>
      <c r="AE14" s="4">
        <f>IF(ISERROR($E14),0,INDEX(Daten,$E14,Daten!AF$1))</f>
        <v>2.6</v>
      </c>
      <c r="AF14" s="4"/>
      <c r="AG14" s="4"/>
      <c r="AH14" s="4"/>
      <c r="AI14" s="4"/>
      <c r="AJ14" s="4"/>
    </row>
    <row r="15" spans="1:36" ht="13.5" x14ac:dyDescent="0.35">
      <c r="A15" s="7" t="s">
        <v>19</v>
      </c>
      <c r="B15" s="3" t="str">
        <f t="shared" si="0"/>
        <v>Wirtschaftswachstum</v>
      </c>
      <c r="C15" s="3" t="str">
        <f t="shared" si="1"/>
        <v>EU-Prognose</v>
      </c>
      <c r="D15" s="3" t="str">
        <f t="shared" si="2"/>
        <v>% zum Vorjahr</v>
      </c>
      <c r="E15" s="3">
        <f t="shared" si="3"/>
        <v>1053</v>
      </c>
      <c r="F15" s="4" t="str">
        <f>IF(ISERROR($E15),0,INDEX(Daten,$E15,Daten!G$1))</f>
        <v>2000</v>
      </c>
      <c r="G15" s="4" t="str">
        <f>IF(ISERROR($E15),0,INDEX(Daten,$E15,Daten!H$1))</f>
        <v>2025</v>
      </c>
      <c r="H15" s="4">
        <f>IF(ISERROR($E15),0,INDEX(Daten,$E15,Daten!I$1))</f>
        <v>5.7</v>
      </c>
      <c r="I15" s="4">
        <f>IF(ISERROR($E15),0,INDEX(Daten,$E15,Daten!J$1))</f>
        <v>6.3</v>
      </c>
      <c r="J15" s="4">
        <f>IF(ISERROR($E15),0,INDEX(Daten,$E15,Daten!K$1))</f>
        <v>7.1</v>
      </c>
      <c r="K15" s="4">
        <f>IF(ISERROR($E15),0,INDEX(Daten,$E15,Daten!L$1))</f>
        <v>8.4</v>
      </c>
      <c r="L15" s="4">
        <f>IF(ISERROR($E15),0,INDEX(Daten,$E15,Daten!M$1))</f>
        <v>8.5</v>
      </c>
      <c r="M15" s="4">
        <f>IF(ISERROR($E15),0,INDEX(Daten,$E15,Daten!N$1))</f>
        <v>10.7</v>
      </c>
      <c r="N15" s="4">
        <f>IF(ISERROR($E15),0,INDEX(Daten,$E15,Daten!O$1))</f>
        <v>12</v>
      </c>
      <c r="O15" s="4">
        <f>IF(ISERROR($E15),0,INDEX(Daten,$E15,Daten!P$1))</f>
        <v>10</v>
      </c>
      <c r="P15" s="4">
        <f>IF(ISERROR($E15),0,INDEX(Daten,$E15,Daten!Q$1))</f>
        <v>-3.3</v>
      </c>
      <c r="Q15" s="4">
        <f>IF(ISERROR($E15),0,INDEX(Daten,$E15,Daten!R$1))</f>
        <v>-14.3</v>
      </c>
      <c r="R15" s="4">
        <f>IF(ISERROR($E15),0,INDEX(Daten,$E15,Daten!S$1))</f>
        <v>-4.4000000000000004</v>
      </c>
      <c r="S15" s="4">
        <f>IF(ISERROR($E15),0,INDEX(Daten,$E15,Daten!T$1))</f>
        <v>6.5</v>
      </c>
      <c r="T15" s="4">
        <f>IF(ISERROR($E15),0,INDEX(Daten,$E15,Daten!U$1))</f>
        <v>4.3</v>
      </c>
      <c r="U15" s="4">
        <f>IF(ISERROR($E15),0,INDEX(Daten,$E15,Daten!V$1))</f>
        <v>2.2999999999999998</v>
      </c>
      <c r="V15" s="4">
        <f>IF(ISERROR($E15),0,INDEX(Daten,$E15,Daten!W$1))</f>
        <v>1.1000000000000001</v>
      </c>
      <c r="W15" s="4">
        <f>IF(ISERROR($E15),0,INDEX(Daten,$E15,Daten!X$1))</f>
        <v>4</v>
      </c>
      <c r="X15" s="4">
        <f>IF(ISERROR($E15),0,INDEX(Daten,$E15,Daten!Y$1))</f>
        <v>2.4</v>
      </c>
      <c r="Y15" s="4">
        <f>IF(ISERROR($E15),0,INDEX(Daten,$E15,Daten!Z$1))</f>
        <v>3.3</v>
      </c>
      <c r="Z15" s="4">
        <f>IF(ISERROR($E15),0,INDEX(Daten,$E15,Daten!AA$1))</f>
        <v>4</v>
      </c>
      <c r="AA15" s="4">
        <f>IF(ISERROR($E15),0,INDEX(Daten,$E15,Daten!AB$1))</f>
        <v>2.1</v>
      </c>
      <c r="AB15" s="4">
        <f>IF(ISERROR($E15),0,INDEX(Daten,$E15,Daten!AC$1))</f>
        <v>-3.5</v>
      </c>
      <c r="AC15" s="4">
        <f>IF(ISERROR($E15),0,INDEX(Daten,$E15,Daten!AD$1))</f>
        <v>6.7</v>
      </c>
      <c r="AD15" s="4">
        <f>IF(ISERROR($E15),0,INDEX(Daten,$E15,Daten!AE$1))</f>
        <v>3.4</v>
      </c>
      <c r="AE15" s="4">
        <f>IF(ISERROR($E15),0,INDEX(Daten,$E15,Daten!AF$1))</f>
        <v>-0.6</v>
      </c>
      <c r="AF15" s="4"/>
      <c r="AG15" s="4"/>
      <c r="AH15" s="4"/>
      <c r="AI15" s="4"/>
      <c r="AJ15" s="4"/>
    </row>
    <row r="16" spans="1:36" ht="13.5" x14ac:dyDescent="0.35">
      <c r="A16" s="7" t="s">
        <v>20</v>
      </c>
      <c r="B16" s="3" t="str">
        <f t="shared" si="0"/>
        <v>Wirtschaftswachstum</v>
      </c>
      <c r="C16" s="3" t="str">
        <f t="shared" si="1"/>
        <v>EU-Prognose</v>
      </c>
      <c r="D16" s="3" t="str">
        <f t="shared" si="2"/>
        <v>% zum Vorjahr</v>
      </c>
      <c r="E16" s="3">
        <f t="shared" si="3"/>
        <v>1054</v>
      </c>
      <c r="F16" s="4" t="str">
        <f>IF(ISERROR($E16),0,INDEX(Daten,$E16,Daten!G$1))</f>
        <v>2000</v>
      </c>
      <c r="G16" s="4" t="str">
        <f>IF(ISERROR($E16),0,INDEX(Daten,$E16,Daten!H$1))</f>
        <v>2025</v>
      </c>
      <c r="H16" s="4">
        <f>IF(ISERROR($E16),0,INDEX(Daten,$E16,Daten!I$1))</f>
        <v>3.7</v>
      </c>
      <c r="I16" s="4">
        <f>IF(ISERROR($E16),0,INDEX(Daten,$E16,Daten!J$1))</f>
        <v>6.5</v>
      </c>
      <c r="J16" s="4">
        <f>IF(ISERROR($E16),0,INDEX(Daten,$E16,Daten!K$1))</f>
        <v>6.8</v>
      </c>
      <c r="K16" s="4">
        <f>IF(ISERROR($E16),0,INDEX(Daten,$E16,Daten!L$1))</f>
        <v>10.6</v>
      </c>
      <c r="L16" s="4">
        <f>IF(ISERROR($E16),0,INDEX(Daten,$E16,Daten!M$1))</f>
        <v>6.6</v>
      </c>
      <c r="M16" s="4">
        <f>IF(ISERROR($E16),0,INDEX(Daten,$E16,Daten!N$1))</f>
        <v>7.7</v>
      </c>
      <c r="N16" s="4">
        <f>IF(ISERROR($E16),0,INDEX(Daten,$E16,Daten!O$1))</f>
        <v>7.4</v>
      </c>
      <c r="O16" s="4">
        <f>IF(ISERROR($E16),0,INDEX(Daten,$E16,Daten!P$1))</f>
        <v>11.1</v>
      </c>
      <c r="P16" s="4">
        <f>IF(ISERROR($E16),0,INDEX(Daten,$E16,Daten!Q$1))</f>
        <v>2.6</v>
      </c>
      <c r="Q16" s="4">
        <f>IF(ISERROR($E16),0,INDEX(Daten,$E16,Daten!R$1))</f>
        <v>-14.8</v>
      </c>
      <c r="R16" s="4">
        <f>IF(ISERROR($E16),0,INDEX(Daten,$E16,Daten!S$1))</f>
        <v>1.7</v>
      </c>
      <c r="S16" s="4">
        <f>IF(ISERROR($E16),0,INDEX(Daten,$E16,Daten!T$1))</f>
        <v>6</v>
      </c>
      <c r="T16" s="4">
        <f>IF(ISERROR($E16),0,INDEX(Daten,$E16,Daten!U$1))</f>
        <v>3.8</v>
      </c>
      <c r="U16" s="4">
        <f>IF(ISERROR($E16),0,INDEX(Daten,$E16,Daten!V$1))</f>
        <v>3.6</v>
      </c>
      <c r="V16" s="4">
        <f>IF(ISERROR($E16),0,INDEX(Daten,$E16,Daten!W$1))</f>
        <v>3.5</v>
      </c>
      <c r="W16" s="4">
        <f>IF(ISERROR($E16),0,INDEX(Daten,$E16,Daten!X$1))</f>
        <v>2</v>
      </c>
      <c r="X16" s="4">
        <f>IF(ISERROR($E16),0,INDEX(Daten,$E16,Daten!Y$1))</f>
        <v>2.5</v>
      </c>
      <c r="Y16" s="4">
        <f>IF(ISERROR($E16),0,INDEX(Daten,$E16,Daten!Z$1))</f>
        <v>4.3</v>
      </c>
      <c r="Z16" s="4">
        <f>IF(ISERROR($E16),0,INDEX(Daten,$E16,Daten!AA$1))</f>
        <v>3.9</v>
      </c>
      <c r="AA16" s="4">
        <f>IF(ISERROR($E16),0,INDEX(Daten,$E16,Daten!AB$1))</f>
        <v>4.3</v>
      </c>
      <c r="AB16" s="4">
        <f>IF(ISERROR($E16),0,INDEX(Daten,$E16,Daten!AC$1))</f>
        <v>0</v>
      </c>
      <c r="AC16" s="4">
        <f>IF(ISERROR($E16),0,INDEX(Daten,$E16,Daten!AD$1))</f>
        <v>6.3</v>
      </c>
      <c r="AD16" s="4">
        <f>IF(ISERROR($E16),0,INDEX(Daten,$E16,Daten!AE$1))</f>
        <v>2.4</v>
      </c>
      <c r="AE16" s="4">
        <f>IF(ISERROR($E16),0,INDEX(Daten,$E16,Daten!AF$1))</f>
        <v>-0.3</v>
      </c>
      <c r="AF16" s="4"/>
      <c r="AG16" s="4"/>
      <c r="AH16" s="4"/>
      <c r="AI16" s="4"/>
      <c r="AJ16" s="4"/>
    </row>
    <row r="17" spans="1:36" ht="13.5" x14ac:dyDescent="0.35">
      <c r="A17" s="7" t="s">
        <v>10</v>
      </c>
      <c r="B17" s="3" t="str">
        <f t="shared" si="0"/>
        <v>Wirtschaftswachstum</v>
      </c>
      <c r="C17" s="3" t="str">
        <f t="shared" si="1"/>
        <v>EU-Prognose</v>
      </c>
      <c r="D17" s="3" t="str">
        <f t="shared" si="2"/>
        <v>% zum Vorjahr</v>
      </c>
      <c r="E17" s="3">
        <f t="shared" si="3"/>
        <v>1055</v>
      </c>
      <c r="F17" s="4" t="str">
        <f>IF(ISERROR($E17),0,INDEX(Daten,$E17,Daten!G$1))</f>
        <v>2000</v>
      </c>
      <c r="G17" s="4" t="str">
        <f>IF(ISERROR($E17),0,INDEX(Daten,$E17,Daten!H$1))</f>
        <v>2025</v>
      </c>
      <c r="H17" s="4">
        <f>IF(ISERROR($E17),0,INDEX(Daten,$E17,Daten!I$1))</f>
        <v>8.1999999999999993</v>
      </c>
      <c r="I17" s="4">
        <f>IF(ISERROR($E17),0,INDEX(Daten,$E17,Daten!J$1))</f>
        <v>2.5</v>
      </c>
      <c r="J17" s="4">
        <f>IF(ISERROR($E17),0,INDEX(Daten,$E17,Daten!K$1))</f>
        <v>3.8</v>
      </c>
      <c r="K17" s="4">
        <f>IF(ISERROR($E17),0,INDEX(Daten,$E17,Daten!L$1))</f>
        <v>1.6</v>
      </c>
      <c r="L17" s="4">
        <f>IF(ISERROR($E17),0,INDEX(Daten,$E17,Daten!M$1))</f>
        <v>3.6</v>
      </c>
      <c r="M17" s="4">
        <f>IF(ISERROR($E17),0,INDEX(Daten,$E17,Daten!N$1))</f>
        <v>3.2</v>
      </c>
      <c r="N17" s="4">
        <f>IF(ISERROR($E17),0,INDEX(Daten,$E17,Daten!O$1))</f>
        <v>5.2</v>
      </c>
      <c r="O17" s="4">
        <f>IF(ISERROR($E17),0,INDEX(Daten,$E17,Daten!P$1))</f>
        <v>8.4</v>
      </c>
      <c r="P17" s="4">
        <f>IF(ISERROR($E17),0,INDEX(Daten,$E17,Daten!Q$1))</f>
        <v>-1.3</v>
      </c>
      <c r="Q17" s="4">
        <f>IF(ISERROR($E17),0,INDEX(Daten,$E17,Daten!R$1))</f>
        <v>-4.4000000000000004</v>
      </c>
      <c r="R17" s="4">
        <f>IF(ISERROR($E17),0,INDEX(Daten,$E17,Daten!S$1))</f>
        <v>4.9000000000000004</v>
      </c>
      <c r="S17" s="4">
        <f>IF(ISERROR($E17),0,INDEX(Daten,$E17,Daten!T$1))</f>
        <v>2.5</v>
      </c>
      <c r="T17" s="4">
        <f>IF(ISERROR($E17),0,INDEX(Daten,$E17,Daten!U$1))</f>
        <v>-0.4</v>
      </c>
      <c r="U17" s="4">
        <f>IF(ISERROR($E17),0,INDEX(Daten,$E17,Daten!V$1))</f>
        <v>3.7</v>
      </c>
      <c r="V17" s="4">
        <f>IF(ISERROR($E17),0,INDEX(Daten,$E17,Daten!W$1))</f>
        <v>4.3</v>
      </c>
      <c r="W17" s="4">
        <f>IF(ISERROR($E17),0,INDEX(Daten,$E17,Daten!X$1))</f>
        <v>4.3</v>
      </c>
      <c r="X17" s="4">
        <f>IF(ISERROR($E17),0,INDEX(Daten,$E17,Daten!Y$1))</f>
        <v>4.5999999999999996</v>
      </c>
      <c r="Y17" s="4">
        <f>IF(ISERROR($E17),0,INDEX(Daten,$E17,Daten!Z$1))</f>
        <v>1.8</v>
      </c>
      <c r="Z17" s="4">
        <f>IF(ISERROR($E17),0,INDEX(Daten,$E17,Daten!AA$1))</f>
        <v>3.1</v>
      </c>
      <c r="AA17" s="4">
        <f>IF(ISERROR($E17),0,INDEX(Daten,$E17,Daten!AB$1))</f>
        <v>2.2999999999999998</v>
      </c>
      <c r="AB17" s="4">
        <f>IF(ISERROR($E17),0,INDEX(Daten,$E17,Daten!AC$1))</f>
        <v>-0.9</v>
      </c>
      <c r="AC17" s="4">
        <f>IF(ISERROR($E17),0,INDEX(Daten,$E17,Daten!AD$1))</f>
        <v>7.2</v>
      </c>
      <c r="AD17" s="4">
        <f>IF(ISERROR($E17),0,INDEX(Daten,$E17,Daten!AE$1))</f>
        <v>1.4</v>
      </c>
      <c r="AE17" s="4">
        <f>IF(ISERROR($E17),0,INDEX(Daten,$E17,Daten!AF$1))</f>
        <v>-0.8</v>
      </c>
      <c r="AF17" s="4"/>
      <c r="AG17" s="4"/>
      <c r="AH17" s="4"/>
      <c r="AI17" s="4"/>
      <c r="AJ17" s="4"/>
    </row>
    <row r="18" spans="1:36" ht="13.5" x14ac:dyDescent="0.35">
      <c r="A18" s="7" t="s">
        <v>16</v>
      </c>
      <c r="B18" s="3" t="str">
        <f t="shared" si="0"/>
        <v>Wirtschaftswachstum</v>
      </c>
      <c r="C18" s="3" t="str">
        <f t="shared" si="1"/>
        <v>EU-Prognose</v>
      </c>
      <c r="D18" s="3" t="str">
        <f t="shared" si="2"/>
        <v>% zum Vorjahr</v>
      </c>
      <c r="E18" s="3">
        <f t="shared" si="3"/>
        <v>1056</v>
      </c>
      <c r="F18" s="4" t="str">
        <f>IF(ISERROR($E18),0,INDEX(Daten,$E18,Daten!G$1))</f>
        <v>2000</v>
      </c>
      <c r="G18" s="4" t="str">
        <f>IF(ISERROR($E18),0,INDEX(Daten,$E18,Daten!H$1))</f>
        <v>2025</v>
      </c>
      <c r="H18" s="4">
        <f>IF(ISERROR($E18),0,INDEX(Daten,$E18,Daten!I$1))</f>
        <v>6.4</v>
      </c>
      <c r="I18" s="4">
        <f>IF(ISERROR($E18),0,INDEX(Daten,$E18,Daten!J$1))</f>
        <v>-1.2</v>
      </c>
      <c r="J18" s="4">
        <f>IF(ISERROR($E18),0,INDEX(Daten,$E18,Daten!K$1))</f>
        <v>2.6</v>
      </c>
      <c r="K18" s="4">
        <f>IF(ISERROR($E18),0,INDEX(Daten,$E18,Daten!L$1))</f>
        <v>4.0999999999999996</v>
      </c>
      <c r="L18" s="4">
        <f>IF(ISERROR($E18),0,INDEX(Daten,$E18,Daten!M$1))</f>
        <v>0.1</v>
      </c>
      <c r="M18" s="4">
        <f>IF(ISERROR($E18),0,INDEX(Daten,$E18,Daten!N$1))</f>
        <v>3.4</v>
      </c>
      <c r="N18" s="4">
        <f>IF(ISERROR($E18),0,INDEX(Daten,$E18,Daten!O$1))</f>
        <v>2.5</v>
      </c>
      <c r="O18" s="4">
        <f>IF(ISERROR($E18),0,INDEX(Daten,$E18,Daten!P$1))</f>
        <v>4.8</v>
      </c>
      <c r="P18" s="4">
        <f>IF(ISERROR($E18),0,INDEX(Daten,$E18,Daten!Q$1))</f>
        <v>3.8</v>
      </c>
      <c r="Q18" s="4">
        <f>IF(ISERROR($E18),0,INDEX(Daten,$E18,Daten!R$1))</f>
        <v>-1.1000000000000001</v>
      </c>
      <c r="R18" s="4">
        <f>IF(ISERROR($E18),0,INDEX(Daten,$E18,Daten!S$1))</f>
        <v>5.5</v>
      </c>
      <c r="S18" s="4">
        <f>IF(ISERROR($E18),0,INDEX(Daten,$E18,Daten!T$1))</f>
        <v>0.5</v>
      </c>
      <c r="T18" s="4">
        <f>IF(ISERROR($E18),0,INDEX(Daten,$E18,Daten!U$1))</f>
        <v>4.0999999999999996</v>
      </c>
      <c r="U18" s="4">
        <f>IF(ISERROR($E18),0,INDEX(Daten,$E18,Daten!V$1))</f>
        <v>5.5</v>
      </c>
      <c r="V18" s="4">
        <f>IF(ISERROR($E18),0,INDEX(Daten,$E18,Daten!W$1))</f>
        <v>7.6</v>
      </c>
      <c r="W18" s="4">
        <f>IF(ISERROR($E18),0,INDEX(Daten,$E18,Daten!X$1))</f>
        <v>9.6</v>
      </c>
      <c r="X18" s="4">
        <f>IF(ISERROR($E18),0,INDEX(Daten,$E18,Daten!Y$1))</f>
        <v>3.9</v>
      </c>
      <c r="Y18" s="4">
        <f>IF(ISERROR($E18),0,INDEX(Daten,$E18,Daten!Z$1))</f>
        <v>8</v>
      </c>
      <c r="Z18" s="4">
        <f>IF(ISERROR($E18),0,INDEX(Daten,$E18,Daten!AA$1))</f>
        <v>5.2</v>
      </c>
      <c r="AA18" s="4">
        <f>IF(ISERROR($E18),0,INDEX(Daten,$E18,Daten!AB$1))</f>
        <v>4.9000000000000004</v>
      </c>
      <c r="AB18" s="4">
        <f>IF(ISERROR($E18),0,INDEX(Daten,$E18,Daten!AC$1))</f>
        <v>-8.1</v>
      </c>
      <c r="AC18" s="4">
        <f>IF(ISERROR($E18),0,INDEX(Daten,$E18,Daten!AD$1))</f>
        <v>12.3</v>
      </c>
      <c r="AD18" s="4">
        <f>IF(ISERROR($E18),0,INDEX(Daten,$E18,Daten!AE$1))</f>
        <v>6.9</v>
      </c>
      <c r="AE18" s="4">
        <f>IF(ISERROR($E18),0,INDEX(Daten,$E18,Daten!AF$1))</f>
        <v>6.1</v>
      </c>
      <c r="AF18" s="4"/>
      <c r="AG18" s="4"/>
      <c r="AH18" s="4"/>
      <c r="AI18" s="4"/>
      <c r="AJ18" s="4"/>
    </row>
    <row r="19" spans="1:36" ht="13.5" x14ac:dyDescent="0.35">
      <c r="A19" s="7" t="s">
        <v>55</v>
      </c>
      <c r="B19" s="3" t="str">
        <f t="shared" si="0"/>
        <v>Wirtschaftswachstum</v>
      </c>
      <c r="C19" s="3" t="str">
        <f t="shared" si="1"/>
        <v>EU-Prognose</v>
      </c>
      <c r="D19" s="3" t="str">
        <f t="shared" si="2"/>
        <v>% zum Vorjahr</v>
      </c>
      <c r="E19" s="3" t="e">
        <f t="shared" si="3"/>
        <v>#N/A</v>
      </c>
      <c r="F19" s="4">
        <f>IF(ISERROR($E19),0,INDEX(Daten,$E19,Daten!G$1))</f>
        <v>0</v>
      </c>
      <c r="G19" s="4">
        <f>IF(ISERROR($E19),0,INDEX(Daten,$E19,Daten!H$1))</f>
        <v>0</v>
      </c>
      <c r="H19" s="4">
        <f>IF(ISERROR($E19),0,INDEX(Daten,$E19,Daten!I$1))</f>
        <v>0</v>
      </c>
      <c r="I19" s="4">
        <f>IF(ISERROR($E19),0,INDEX(Daten,$E19,Daten!J$1))</f>
        <v>0</v>
      </c>
      <c r="J19" s="4">
        <f>IF(ISERROR($E19),0,INDEX(Daten,$E19,Daten!K$1))</f>
        <v>0</v>
      </c>
      <c r="K19" s="4">
        <f>IF(ISERROR($E19),0,INDEX(Daten,$E19,Daten!L$1))</f>
        <v>0</v>
      </c>
      <c r="L19" s="4">
        <f>IF(ISERROR($E19),0,INDEX(Daten,$E19,Daten!M$1))</f>
        <v>0</v>
      </c>
      <c r="M19" s="4">
        <f>IF(ISERROR($E19),0,INDEX(Daten,$E19,Daten!N$1))</f>
        <v>0</v>
      </c>
      <c r="N19" s="4">
        <f>IF(ISERROR($E19),0,INDEX(Daten,$E19,Daten!O$1))</f>
        <v>0</v>
      </c>
      <c r="O19" s="4">
        <f>IF(ISERROR($E19),0,INDEX(Daten,$E19,Daten!P$1))</f>
        <v>0</v>
      </c>
      <c r="P19" s="4">
        <f>IF(ISERROR($E19),0,INDEX(Daten,$E19,Daten!Q$1))</f>
        <v>0</v>
      </c>
      <c r="Q19" s="4">
        <f>IF(ISERROR($E19),0,INDEX(Daten,$E19,Daten!R$1))</f>
        <v>0</v>
      </c>
      <c r="R19" s="4">
        <f>IF(ISERROR($E19),0,INDEX(Daten,$E19,Daten!S$1))</f>
        <v>0</v>
      </c>
      <c r="S19" s="4">
        <f>IF(ISERROR($E19),0,INDEX(Daten,$E19,Daten!T$1))</f>
        <v>0</v>
      </c>
      <c r="T19" s="4">
        <f>IF(ISERROR($E19),0,INDEX(Daten,$E19,Daten!U$1))</f>
        <v>0</v>
      </c>
      <c r="U19" s="4">
        <f>IF(ISERROR($E19),0,INDEX(Daten,$E19,Daten!V$1))</f>
        <v>0</v>
      </c>
      <c r="V19" s="4">
        <f>IF(ISERROR($E19),0,INDEX(Daten,$E19,Daten!W$1))</f>
        <v>0</v>
      </c>
      <c r="W19" s="4">
        <f>IF(ISERROR($E19),0,INDEX(Daten,$E19,Daten!X$1))</f>
        <v>0</v>
      </c>
      <c r="X19" s="4">
        <f>IF(ISERROR($E19),0,INDEX(Daten,$E19,Daten!Y$1))</f>
        <v>0</v>
      </c>
      <c r="Y19" s="4">
        <f>IF(ISERROR($E19),0,INDEX(Daten,$E19,Daten!Z$1))</f>
        <v>0</v>
      </c>
      <c r="Z19" s="4">
        <f>IF(ISERROR($E19),0,INDEX(Daten,$E19,Daten!AA$1))</f>
        <v>0</v>
      </c>
      <c r="AA19" s="4">
        <f>IF(ISERROR($E19),0,INDEX(Daten,$E19,Daten!AB$1))</f>
        <v>0</v>
      </c>
      <c r="AB19" s="4">
        <f>IF(ISERROR($E19),0,INDEX(Daten,$E19,Daten!AC$1))</f>
        <v>0</v>
      </c>
      <c r="AC19" s="4">
        <f>IF(ISERROR($E19),0,INDEX(Daten,$E19,Daten!AD$1))</f>
        <v>0</v>
      </c>
      <c r="AD19" s="4">
        <f>IF(ISERROR($E19),0,INDEX(Daten,$E19,Daten!AE$1))</f>
        <v>0</v>
      </c>
      <c r="AE19" s="4">
        <f>IF(ISERROR($E19),0,INDEX(Daten,$E19,Daten!AF$1))</f>
        <v>0</v>
      </c>
      <c r="AF19" s="4"/>
      <c r="AG19" s="4"/>
      <c r="AH19" s="4"/>
      <c r="AI19" s="4"/>
      <c r="AJ19" s="4"/>
    </row>
    <row r="20" spans="1:36" ht="13.5" x14ac:dyDescent="0.35">
      <c r="A20" s="7" t="s">
        <v>28</v>
      </c>
      <c r="B20" s="3" t="str">
        <f t="shared" si="0"/>
        <v>Wirtschaftswachstum</v>
      </c>
      <c r="C20" s="3" t="str">
        <f t="shared" si="1"/>
        <v>EU-Prognose</v>
      </c>
      <c r="D20" s="3" t="str">
        <f t="shared" si="2"/>
        <v>% zum Vorjahr</v>
      </c>
      <c r="E20" s="3" t="e">
        <f t="shared" si="3"/>
        <v>#N/A</v>
      </c>
      <c r="F20" s="4">
        <f>IF(ISERROR($E20),0,INDEX(Daten,$E20,Daten!G$1))</f>
        <v>0</v>
      </c>
      <c r="G20" s="4">
        <f>IF(ISERROR($E20),0,INDEX(Daten,$E20,Daten!H$1))</f>
        <v>0</v>
      </c>
      <c r="H20" s="4">
        <f>IF(ISERROR($E20),0,INDEX(Daten,$E20,Daten!I$1))</f>
        <v>0</v>
      </c>
      <c r="I20" s="4">
        <f>IF(ISERROR($E20),0,INDEX(Daten,$E20,Daten!J$1))</f>
        <v>0</v>
      </c>
      <c r="J20" s="4">
        <f>IF(ISERROR($E20),0,INDEX(Daten,$E20,Daten!K$1))</f>
        <v>0</v>
      </c>
      <c r="K20" s="4">
        <f>IF(ISERROR($E20),0,INDEX(Daten,$E20,Daten!L$1))</f>
        <v>0</v>
      </c>
      <c r="L20" s="4">
        <f>IF(ISERROR($E20),0,INDEX(Daten,$E20,Daten!M$1))</f>
        <v>0</v>
      </c>
      <c r="M20" s="4">
        <f>IF(ISERROR($E20),0,INDEX(Daten,$E20,Daten!N$1))</f>
        <v>0</v>
      </c>
      <c r="N20" s="4">
        <f>IF(ISERROR($E20),0,INDEX(Daten,$E20,Daten!O$1))</f>
        <v>0</v>
      </c>
      <c r="O20" s="4">
        <f>IF(ISERROR($E20),0,INDEX(Daten,$E20,Daten!P$1))</f>
        <v>0</v>
      </c>
      <c r="P20" s="4">
        <f>IF(ISERROR($E20),0,INDEX(Daten,$E20,Daten!Q$1))</f>
        <v>0</v>
      </c>
      <c r="Q20" s="4">
        <f>IF(ISERROR($E20),0,INDEX(Daten,$E20,Daten!R$1))</f>
        <v>0</v>
      </c>
      <c r="R20" s="4">
        <f>IF(ISERROR($E20),0,INDEX(Daten,$E20,Daten!S$1))</f>
        <v>0</v>
      </c>
      <c r="S20" s="4">
        <f>IF(ISERROR($E20),0,INDEX(Daten,$E20,Daten!T$1))</f>
        <v>0</v>
      </c>
      <c r="T20" s="4">
        <f>IF(ISERROR($E20),0,INDEX(Daten,$E20,Daten!U$1))</f>
        <v>0</v>
      </c>
      <c r="U20" s="4">
        <f>IF(ISERROR($E20),0,INDEX(Daten,$E20,Daten!V$1))</f>
        <v>0</v>
      </c>
      <c r="V20" s="4">
        <f>IF(ISERROR($E20),0,INDEX(Daten,$E20,Daten!W$1))</f>
        <v>0</v>
      </c>
      <c r="W20" s="4">
        <f>IF(ISERROR($E20),0,INDEX(Daten,$E20,Daten!X$1))</f>
        <v>0</v>
      </c>
      <c r="X20" s="4">
        <f>IF(ISERROR($E20),0,INDEX(Daten,$E20,Daten!Y$1))</f>
        <v>0</v>
      </c>
      <c r="Y20" s="4">
        <f>IF(ISERROR($E20),0,INDEX(Daten,$E20,Daten!Z$1))</f>
        <v>0</v>
      </c>
      <c r="Z20" s="4">
        <f>IF(ISERROR($E20),0,INDEX(Daten,$E20,Daten!AA$1))</f>
        <v>0</v>
      </c>
      <c r="AA20" s="4">
        <f>IF(ISERROR($E20),0,INDEX(Daten,$E20,Daten!AB$1))</f>
        <v>0</v>
      </c>
      <c r="AB20" s="4">
        <f>IF(ISERROR($E20),0,INDEX(Daten,$E20,Daten!AC$1))</f>
        <v>0</v>
      </c>
      <c r="AC20" s="4">
        <f>IF(ISERROR($E20),0,INDEX(Daten,$E20,Daten!AD$1))</f>
        <v>0</v>
      </c>
      <c r="AD20" s="4">
        <f>IF(ISERROR($E20),0,INDEX(Daten,$E20,Daten!AE$1))</f>
        <v>0</v>
      </c>
      <c r="AE20" s="4">
        <f>IF(ISERROR($E20),0,INDEX(Daten,$E20,Daten!AF$1))</f>
        <v>0</v>
      </c>
      <c r="AF20" s="4"/>
      <c r="AG20" s="4"/>
      <c r="AH20" s="4"/>
      <c r="AI20" s="4"/>
      <c r="AJ20" s="4"/>
    </row>
    <row r="21" spans="1:36" ht="13.5" x14ac:dyDescent="0.35">
      <c r="A21" s="7" t="s">
        <v>1</v>
      </c>
      <c r="B21" s="3" t="str">
        <f t="shared" si="0"/>
        <v>Wirtschaftswachstum</v>
      </c>
      <c r="C21" s="3" t="str">
        <f t="shared" si="1"/>
        <v>EU-Prognose</v>
      </c>
      <c r="D21" s="3" t="str">
        <f t="shared" si="2"/>
        <v>% zum Vorjahr</v>
      </c>
      <c r="E21" s="3">
        <f t="shared" si="3"/>
        <v>1057</v>
      </c>
      <c r="F21" s="4" t="str">
        <f>IF(ISERROR($E21),0,INDEX(Daten,$E21,Daten!G$1))</f>
        <v>2000</v>
      </c>
      <c r="G21" s="4" t="str">
        <f>IF(ISERROR($E21),0,INDEX(Daten,$E21,Daten!H$1))</f>
        <v>2025</v>
      </c>
      <c r="H21" s="4">
        <f>IF(ISERROR($E21),0,INDEX(Daten,$E21,Daten!I$1))</f>
        <v>4.2</v>
      </c>
      <c r="I21" s="4">
        <f>IF(ISERROR($E21),0,INDEX(Daten,$E21,Daten!J$1))</f>
        <v>2.2999999999999998</v>
      </c>
      <c r="J21" s="4">
        <f>IF(ISERROR($E21),0,INDEX(Daten,$E21,Daten!K$1))</f>
        <v>0.2</v>
      </c>
      <c r="K21" s="4">
        <f>IF(ISERROR($E21),0,INDEX(Daten,$E21,Daten!L$1))</f>
        <v>0.2</v>
      </c>
      <c r="L21" s="4">
        <f>IF(ISERROR($E21),0,INDEX(Daten,$E21,Daten!M$1))</f>
        <v>2</v>
      </c>
      <c r="M21" s="4">
        <f>IF(ISERROR($E21),0,INDEX(Daten,$E21,Daten!N$1))</f>
        <v>2.1</v>
      </c>
      <c r="N21" s="4">
        <f>IF(ISERROR($E21),0,INDEX(Daten,$E21,Daten!O$1))</f>
        <v>3.5</v>
      </c>
      <c r="O21" s="4">
        <f>IF(ISERROR($E21),0,INDEX(Daten,$E21,Daten!P$1))</f>
        <v>3.8</v>
      </c>
      <c r="P21" s="4">
        <f>IF(ISERROR($E21),0,INDEX(Daten,$E21,Daten!Q$1))</f>
        <v>2.2000000000000002</v>
      </c>
      <c r="Q21" s="4">
        <f>IF(ISERROR($E21),0,INDEX(Daten,$E21,Daten!R$1))</f>
        <v>-3.7</v>
      </c>
      <c r="R21" s="4">
        <f>IF(ISERROR($E21),0,INDEX(Daten,$E21,Daten!S$1))</f>
        <v>1.3</v>
      </c>
      <c r="S21" s="4">
        <f>IF(ISERROR($E21),0,INDEX(Daten,$E21,Daten!T$1))</f>
        <v>1.6</v>
      </c>
      <c r="T21" s="4">
        <f>IF(ISERROR($E21),0,INDEX(Daten,$E21,Daten!U$1))</f>
        <v>-1</v>
      </c>
      <c r="U21" s="4">
        <f>IF(ISERROR($E21),0,INDEX(Daten,$E21,Daten!V$1))</f>
        <v>-0.1</v>
      </c>
      <c r="V21" s="4">
        <f>IF(ISERROR($E21),0,INDEX(Daten,$E21,Daten!W$1))</f>
        <v>1.4</v>
      </c>
      <c r="W21" s="4">
        <f>IF(ISERROR($E21),0,INDEX(Daten,$E21,Daten!X$1))</f>
        <v>2</v>
      </c>
      <c r="X21" s="4">
        <f>IF(ISERROR($E21),0,INDEX(Daten,$E21,Daten!Y$1))</f>
        <v>2.2000000000000002</v>
      </c>
      <c r="Y21" s="4">
        <f>IF(ISERROR($E21),0,INDEX(Daten,$E21,Daten!Z$1))</f>
        <v>2.9</v>
      </c>
      <c r="Z21" s="4">
        <f>IF(ISERROR($E21),0,INDEX(Daten,$E21,Daten!AA$1))</f>
        <v>2.4</v>
      </c>
      <c r="AA21" s="4">
        <f>IF(ISERROR($E21),0,INDEX(Daten,$E21,Daten!AB$1))</f>
        <v>1.7</v>
      </c>
      <c r="AB21" s="4">
        <f>IF(ISERROR($E21),0,INDEX(Daten,$E21,Daten!AC$1))</f>
        <v>-3.9</v>
      </c>
      <c r="AC21" s="4">
        <f>IF(ISERROR($E21),0,INDEX(Daten,$E21,Daten!AD$1))</f>
        <v>6.2</v>
      </c>
      <c r="AD21" s="4">
        <f>IF(ISERROR($E21),0,INDEX(Daten,$E21,Daten!AE$1))</f>
        <v>4.3</v>
      </c>
      <c r="AE21" s="4">
        <f>IF(ISERROR($E21),0,INDEX(Daten,$E21,Daten!AF$1))</f>
        <v>0.2</v>
      </c>
      <c r="AF21" s="4"/>
      <c r="AG21" s="4"/>
      <c r="AH21" s="4"/>
      <c r="AI21" s="4"/>
      <c r="AJ21" s="4"/>
    </row>
    <row r="22" spans="1:36" ht="13.5" x14ac:dyDescent="0.35">
      <c r="A22" s="7" t="s">
        <v>12</v>
      </c>
      <c r="B22" s="3" t="str">
        <f t="shared" si="0"/>
        <v>Wirtschaftswachstum</v>
      </c>
      <c r="C22" s="3" t="str">
        <f t="shared" si="1"/>
        <v>EU-Prognose</v>
      </c>
      <c r="D22" s="3" t="str">
        <f t="shared" si="2"/>
        <v>% zum Vorjahr</v>
      </c>
      <c r="E22" s="3" t="e">
        <f t="shared" si="3"/>
        <v>#N/A</v>
      </c>
      <c r="F22" s="4">
        <f>IF(ISERROR($E22),0,INDEX(Daten,$E22,Daten!G$1))</f>
        <v>0</v>
      </c>
      <c r="G22" s="4">
        <f>IF(ISERROR($E22),0,INDEX(Daten,$E22,Daten!H$1))</f>
        <v>0</v>
      </c>
      <c r="H22" s="4">
        <f>IF(ISERROR($E22),0,INDEX(Daten,$E22,Daten!I$1))</f>
        <v>0</v>
      </c>
      <c r="I22" s="4">
        <f>IF(ISERROR($E22),0,INDEX(Daten,$E22,Daten!J$1))</f>
        <v>0</v>
      </c>
      <c r="J22" s="4">
        <f>IF(ISERROR($E22),0,INDEX(Daten,$E22,Daten!K$1))</f>
        <v>0</v>
      </c>
      <c r="K22" s="4">
        <f>IF(ISERROR($E22),0,INDEX(Daten,$E22,Daten!L$1))</f>
        <v>0</v>
      </c>
      <c r="L22" s="4">
        <f>IF(ISERROR($E22),0,INDEX(Daten,$E22,Daten!M$1))</f>
        <v>0</v>
      </c>
      <c r="M22" s="4">
        <f>IF(ISERROR($E22),0,INDEX(Daten,$E22,Daten!N$1))</f>
        <v>0</v>
      </c>
      <c r="N22" s="4">
        <f>IF(ISERROR($E22),0,INDEX(Daten,$E22,Daten!O$1))</f>
        <v>0</v>
      </c>
      <c r="O22" s="4">
        <f>IF(ISERROR($E22),0,INDEX(Daten,$E22,Daten!P$1))</f>
        <v>0</v>
      </c>
      <c r="P22" s="4">
        <f>IF(ISERROR($E22),0,INDEX(Daten,$E22,Daten!Q$1))</f>
        <v>0</v>
      </c>
      <c r="Q22" s="4">
        <f>IF(ISERROR($E22),0,INDEX(Daten,$E22,Daten!R$1))</f>
        <v>0</v>
      </c>
      <c r="R22" s="4">
        <f>IF(ISERROR($E22),0,INDEX(Daten,$E22,Daten!S$1))</f>
        <v>0</v>
      </c>
      <c r="S22" s="4">
        <f>IF(ISERROR($E22),0,INDEX(Daten,$E22,Daten!T$1))</f>
        <v>0</v>
      </c>
      <c r="T22" s="4">
        <f>IF(ISERROR($E22),0,INDEX(Daten,$E22,Daten!U$1))</f>
        <v>0</v>
      </c>
      <c r="U22" s="4">
        <f>IF(ISERROR($E22),0,INDEX(Daten,$E22,Daten!V$1))</f>
        <v>0</v>
      </c>
      <c r="V22" s="4">
        <f>IF(ISERROR($E22),0,INDEX(Daten,$E22,Daten!W$1))</f>
        <v>0</v>
      </c>
      <c r="W22" s="4">
        <f>IF(ISERROR($E22),0,INDEX(Daten,$E22,Daten!X$1))</f>
        <v>0</v>
      </c>
      <c r="X22" s="4">
        <f>IF(ISERROR($E22),0,INDEX(Daten,$E22,Daten!Y$1))</f>
        <v>0</v>
      </c>
      <c r="Y22" s="4">
        <f>IF(ISERROR($E22),0,INDEX(Daten,$E22,Daten!Z$1))</f>
        <v>0</v>
      </c>
      <c r="Z22" s="4">
        <f>IF(ISERROR($E22),0,INDEX(Daten,$E22,Daten!AA$1))</f>
        <v>0</v>
      </c>
      <c r="AA22" s="4">
        <f>IF(ISERROR($E22),0,INDEX(Daten,$E22,Daten!AB$1))</f>
        <v>0</v>
      </c>
      <c r="AB22" s="4">
        <f>IF(ISERROR($E22),0,INDEX(Daten,$E22,Daten!AC$1))</f>
        <v>0</v>
      </c>
      <c r="AC22" s="4">
        <f>IF(ISERROR($E22),0,INDEX(Daten,$E22,Daten!AD$1))</f>
        <v>0</v>
      </c>
      <c r="AD22" s="4">
        <f>IF(ISERROR($E22),0,INDEX(Daten,$E22,Daten!AE$1))</f>
        <v>0</v>
      </c>
      <c r="AE22" s="4">
        <f>IF(ISERROR($E22),0,INDEX(Daten,$E22,Daten!AF$1))</f>
        <v>0</v>
      </c>
      <c r="AF22" s="4"/>
      <c r="AG22" s="4"/>
      <c r="AH22" s="4"/>
      <c r="AI22" s="4"/>
      <c r="AJ22" s="4"/>
    </row>
    <row r="23" spans="1:36" ht="13.5" x14ac:dyDescent="0.35">
      <c r="A23" s="7" t="s">
        <v>56</v>
      </c>
      <c r="B23" s="3" t="str">
        <f t="shared" si="0"/>
        <v>Wirtschaftswachstum</v>
      </c>
      <c r="C23" s="3" t="str">
        <f t="shared" si="1"/>
        <v>EU-Prognose</v>
      </c>
      <c r="D23" s="3" t="str">
        <f t="shared" si="2"/>
        <v>% zum Vorjahr</v>
      </c>
      <c r="E23" s="3">
        <f t="shared" si="3"/>
        <v>1058</v>
      </c>
      <c r="F23" s="4" t="str">
        <f>IF(ISERROR($E23),0,INDEX(Daten,$E23,Daten!G$1))</f>
        <v>2000</v>
      </c>
      <c r="G23" s="4" t="str">
        <f>IF(ISERROR($E23),0,INDEX(Daten,$E23,Daten!H$1))</f>
        <v>2025</v>
      </c>
      <c r="H23" s="4">
        <f>IF(ISERROR($E23),0,INDEX(Daten,$E23,Daten!I$1))</f>
        <v>3.4</v>
      </c>
      <c r="I23" s="4">
        <f>IF(ISERROR($E23),0,INDEX(Daten,$E23,Daten!J$1))</f>
        <v>1.3</v>
      </c>
      <c r="J23" s="4">
        <f>IF(ISERROR($E23),0,INDEX(Daten,$E23,Daten!K$1))</f>
        <v>1.7</v>
      </c>
      <c r="K23" s="4">
        <f>IF(ISERROR($E23),0,INDEX(Daten,$E23,Daten!L$1))</f>
        <v>0.9</v>
      </c>
      <c r="L23" s="4">
        <f>IF(ISERROR($E23),0,INDEX(Daten,$E23,Daten!M$1))</f>
        <v>2.7</v>
      </c>
      <c r="M23" s="4">
        <f>IF(ISERROR($E23),0,INDEX(Daten,$E23,Daten!N$1))</f>
        <v>2.2000000000000002</v>
      </c>
      <c r="N23" s="4">
        <f>IF(ISERROR($E23),0,INDEX(Daten,$E23,Daten!O$1))</f>
        <v>3.5</v>
      </c>
      <c r="O23" s="4">
        <f>IF(ISERROR($E23),0,INDEX(Daten,$E23,Daten!P$1))</f>
        <v>3.7</v>
      </c>
      <c r="P23" s="4">
        <f>IF(ISERROR($E23),0,INDEX(Daten,$E23,Daten!Q$1))</f>
        <v>1.5</v>
      </c>
      <c r="Q23" s="4">
        <f>IF(ISERROR($E23),0,INDEX(Daten,$E23,Daten!R$1))</f>
        <v>-3.8</v>
      </c>
      <c r="R23" s="4">
        <f>IF(ISERROR($E23),0,INDEX(Daten,$E23,Daten!S$1))</f>
        <v>1.8</v>
      </c>
      <c r="S23" s="4">
        <f>IF(ISERROR($E23),0,INDEX(Daten,$E23,Daten!T$1))</f>
        <v>2.9</v>
      </c>
      <c r="T23" s="4">
        <f>IF(ISERROR($E23),0,INDEX(Daten,$E23,Daten!U$1))</f>
        <v>0.7</v>
      </c>
      <c r="U23" s="4">
        <f>IF(ISERROR($E23),0,INDEX(Daten,$E23,Daten!V$1))</f>
        <v>0</v>
      </c>
      <c r="V23" s="4">
        <f>IF(ISERROR($E23),0,INDEX(Daten,$E23,Daten!W$1))</f>
        <v>0.7</v>
      </c>
      <c r="W23" s="4">
        <f>IF(ISERROR($E23),0,INDEX(Daten,$E23,Daten!X$1))</f>
        <v>1</v>
      </c>
      <c r="X23" s="4">
        <f>IF(ISERROR($E23),0,INDEX(Daten,$E23,Daten!Y$1))</f>
        <v>2</v>
      </c>
      <c r="Y23" s="4">
        <f>IF(ISERROR($E23),0,INDEX(Daten,$E23,Daten!Z$1))</f>
        <v>2.4</v>
      </c>
      <c r="Z23" s="4">
        <f>IF(ISERROR($E23),0,INDEX(Daten,$E23,Daten!AA$1))</f>
        <v>2.6</v>
      </c>
      <c r="AA23" s="4">
        <f>IF(ISERROR($E23),0,INDEX(Daten,$E23,Daten!AB$1))</f>
        <v>1.4</v>
      </c>
      <c r="AB23" s="4">
        <f>IF(ISERROR($E23),0,INDEX(Daten,$E23,Daten!AC$1))</f>
        <v>-6.6</v>
      </c>
      <c r="AC23" s="4">
        <f>IF(ISERROR($E23),0,INDEX(Daten,$E23,Daten!AD$1))</f>
        <v>4.2</v>
      </c>
      <c r="AD23" s="4">
        <f>IF(ISERROR($E23),0,INDEX(Daten,$E23,Daten!AE$1))</f>
        <v>4.8</v>
      </c>
      <c r="AE23" s="4">
        <f>IF(ISERROR($E23),0,INDEX(Daten,$E23,Daten!AF$1))</f>
        <v>-0.7</v>
      </c>
      <c r="AF23" s="4"/>
      <c r="AG23" s="4"/>
      <c r="AH23" s="4"/>
      <c r="AI23" s="4"/>
      <c r="AJ23" s="4"/>
    </row>
    <row r="24" spans="1:36" ht="13.5" x14ac:dyDescent="0.35">
      <c r="A24" s="7" t="s">
        <v>21</v>
      </c>
      <c r="B24" s="3" t="str">
        <f t="shared" si="0"/>
        <v>Wirtschaftswachstum</v>
      </c>
      <c r="C24" s="3" t="str">
        <f t="shared" si="1"/>
        <v>EU-Prognose</v>
      </c>
      <c r="D24" s="3" t="str">
        <f t="shared" si="2"/>
        <v>% zum Vorjahr</v>
      </c>
      <c r="E24" s="3">
        <f t="shared" si="3"/>
        <v>1059</v>
      </c>
      <c r="F24" s="4" t="str">
        <f>IF(ISERROR($E24),0,INDEX(Daten,$E24,Daten!G$1))</f>
        <v>2000</v>
      </c>
      <c r="G24" s="4" t="str">
        <f>IF(ISERROR($E24),0,INDEX(Daten,$E24,Daten!H$1))</f>
        <v>2025</v>
      </c>
      <c r="H24" s="4">
        <f>IF(ISERROR($E24),0,INDEX(Daten,$E24,Daten!I$1))</f>
        <v>4.5999999999999996</v>
      </c>
      <c r="I24" s="4">
        <f>IF(ISERROR($E24),0,INDEX(Daten,$E24,Daten!J$1))</f>
        <v>1.3</v>
      </c>
      <c r="J24" s="4">
        <f>IF(ISERROR($E24),0,INDEX(Daten,$E24,Daten!K$1))</f>
        <v>2</v>
      </c>
      <c r="K24" s="4">
        <f>IF(ISERROR($E24),0,INDEX(Daten,$E24,Daten!L$1))</f>
        <v>3.5</v>
      </c>
      <c r="L24" s="4">
        <f>IF(ISERROR($E24),0,INDEX(Daten,$E24,Daten!M$1))</f>
        <v>5</v>
      </c>
      <c r="M24" s="4">
        <f>IF(ISERROR($E24),0,INDEX(Daten,$E24,Daten!N$1))</f>
        <v>3.5</v>
      </c>
      <c r="N24" s="4">
        <f>IF(ISERROR($E24),0,INDEX(Daten,$E24,Daten!O$1))</f>
        <v>6.1</v>
      </c>
      <c r="O24" s="4">
        <f>IF(ISERROR($E24),0,INDEX(Daten,$E24,Daten!P$1))</f>
        <v>7.1</v>
      </c>
      <c r="P24" s="4">
        <f>IF(ISERROR($E24),0,INDEX(Daten,$E24,Daten!Q$1))</f>
        <v>4.2</v>
      </c>
      <c r="Q24" s="4">
        <f>IF(ISERROR($E24),0,INDEX(Daten,$E24,Daten!R$1))</f>
        <v>2.8</v>
      </c>
      <c r="R24" s="4">
        <f>IF(ISERROR($E24),0,INDEX(Daten,$E24,Daten!S$1))</f>
        <v>3.7</v>
      </c>
      <c r="S24" s="4">
        <f>IF(ISERROR($E24),0,INDEX(Daten,$E24,Daten!T$1))</f>
        <v>4.8</v>
      </c>
      <c r="T24" s="4">
        <f>IF(ISERROR($E24),0,INDEX(Daten,$E24,Daten!U$1))</f>
        <v>1.3</v>
      </c>
      <c r="U24" s="4">
        <f>IF(ISERROR($E24),0,INDEX(Daten,$E24,Daten!V$1))</f>
        <v>1.1000000000000001</v>
      </c>
      <c r="V24" s="4">
        <f>IF(ISERROR($E24),0,INDEX(Daten,$E24,Daten!W$1))</f>
        <v>3.4</v>
      </c>
      <c r="W24" s="4">
        <f>IF(ISERROR($E24),0,INDEX(Daten,$E24,Daten!X$1))</f>
        <v>4.2</v>
      </c>
      <c r="X24" s="4">
        <f>IF(ISERROR($E24),0,INDEX(Daten,$E24,Daten!Y$1))</f>
        <v>3.1</v>
      </c>
      <c r="Y24" s="4">
        <f>IF(ISERROR($E24),0,INDEX(Daten,$E24,Daten!Z$1))</f>
        <v>4.8</v>
      </c>
      <c r="Z24" s="4">
        <f>IF(ISERROR($E24),0,INDEX(Daten,$E24,Daten!AA$1))</f>
        <v>5.4</v>
      </c>
      <c r="AA24" s="4">
        <f>IF(ISERROR($E24),0,INDEX(Daten,$E24,Daten!AB$1))</f>
        <v>4.5</v>
      </c>
      <c r="AB24" s="4">
        <f>IF(ISERROR($E24),0,INDEX(Daten,$E24,Daten!AC$1))</f>
        <v>-2</v>
      </c>
      <c r="AC24" s="4">
        <f>IF(ISERROR($E24),0,INDEX(Daten,$E24,Daten!AD$1))</f>
        <v>6.9</v>
      </c>
      <c r="AD24" s="4">
        <f>IF(ISERROR($E24),0,INDEX(Daten,$E24,Daten!AE$1))</f>
        <v>5.3</v>
      </c>
      <c r="AE24" s="4">
        <f>IF(ISERROR($E24),0,INDEX(Daten,$E24,Daten!AF$1))</f>
        <v>0.2</v>
      </c>
      <c r="AF24" s="4"/>
      <c r="AG24" s="4"/>
      <c r="AH24" s="4"/>
      <c r="AI24" s="4"/>
      <c r="AJ24" s="4"/>
    </row>
    <row r="25" spans="1:36" ht="13.5" x14ac:dyDescent="0.35">
      <c r="A25" s="7" t="s">
        <v>7</v>
      </c>
      <c r="B25" s="3" t="str">
        <f t="shared" si="0"/>
        <v>Wirtschaftswachstum</v>
      </c>
      <c r="C25" s="3" t="str">
        <f t="shared" si="1"/>
        <v>EU-Prognose</v>
      </c>
      <c r="D25" s="3" t="str">
        <f t="shared" si="2"/>
        <v>% zum Vorjahr</v>
      </c>
      <c r="E25" s="3">
        <f t="shared" si="3"/>
        <v>1060</v>
      </c>
      <c r="F25" s="4" t="str">
        <f>IF(ISERROR($E25),0,INDEX(Daten,$E25,Daten!G$1))</f>
        <v>2000</v>
      </c>
      <c r="G25" s="4" t="str">
        <f>IF(ISERROR($E25),0,INDEX(Daten,$E25,Daten!H$1))</f>
        <v>2025</v>
      </c>
      <c r="H25" s="4">
        <f>IF(ISERROR($E25),0,INDEX(Daten,$E25,Daten!I$1))</f>
        <v>3.8</v>
      </c>
      <c r="I25" s="4">
        <f>IF(ISERROR($E25),0,INDEX(Daten,$E25,Daten!J$1))</f>
        <v>1.9</v>
      </c>
      <c r="J25" s="4">
        <f>IF(ISERROR($E25),0,INDEX(Daten,$E25,Daten!K$1))</f>
        <v>0.8</v>
      </c>
      <c r="K25" s="4">
        <f>IF(ISERROR($E25),0,INDEX(Daten,$E25,Daten!L$1))</f>
        <v>-0.9</v>
      </c>
      <c r="L25" s="4">
        <f>IF(ISERROR($E25),0,INDEX(Daten,$E25,Daten!M$1))</f>
        <v>1.8</v>
      </c>
      <c r="M25" s="4">
        <f>IF(ISERROR($E25),0,INDEX(Daten,$E25,Daten!N$1))</f>
        <v>0.8</v>
      </c>
      <c r="N25" s="4">
        <f>IF(ISERROR($E25),0,INDEX(Daten,$E25,Daten!O$1))</f>
        <v>1.6</v>
      </c>
      <c r="O25" s="4">
        <f>IF(ISERROR($E25),0,INDEX(Daten,$E25,Daten!P$1))</f>
        <v>2.5</v>
      </c>
      <c r="P25" s="4">
        <f>IF(ISERROR($E25),0,INDEX(Daten,$E25,Daten!Q$1))</f>
        <v>0.3</v>
      </c>
      <c r="Q25" s="4">
        <f>IF(ISERROR($E25),0,INDEX(Daten,$E25,Daten!R$1))</f>
        <v>-3.1</v>
      </c>
      <c r="R25" s="4">
        <f>IF(ISERROR($E25),0,INDEX(Daten,$E25,Daten!S$1))</f>
        <v>1.7</v>
      </c>
      <c r="S25" s="4">
        <f>IF(ISERROR($E25),0,INDEX(Daten,$E25,Daten!T$1))</f>
        <v>-1.7</v>
      </c>
      <c r="T25" s="4">
        <f>IF(ISERROR($E25),0,INDEX(Daten,$E25,Daten!U$1))</f>
        <v>-4.0999999999999996</v>
      </c>
      <c r="U25" s="4">
        <f>IF(ISERROR($E25),0,INDEX(Daten,$E25,Daten!V$1))</f>
        <v>-0.9</v>
      </c>
      <c r="V25" s="4">
        <f>IF(ISERROR($E25),0,INDEX(Daten,$E25,Daten!W$1))</f>
        <v>0.8</v>
      </c>
      <c r="W25" s="4">
        <f>IF(ISERROR($E25),0,INDEX(Daten,$E25,Daten!X$1))</f>
        <v>1.8</v>
      </c>
      <c r="X25" s="4">
        <f>IF(ISERROR($E25),0,INDEX(Daten,$E25,Daten!Y$1))</f>
        <v>2</v>
      </c>
      <c r="Y25" s="4">
        <f>IF(ISERROR($E25),0,INDEX(Daten,$E25,Daten!Z$1))</f>
        <v>3.5</v>
      </c>
      <c r="Z25" s="4">
        <f>IF(ISERROR($E25),0,INDEX(Daten,$E25,Daten!AA$1))</f>
        <v>2.8</v>
      </c>
      <c r="AA25" s="4">
        <f>IF(ISERROR($E25),0,INDEX(Daten,$E25,Daten!AB$1))</f>
        <v>2.2000000000000002</v>
      </c>
      <c r="AB25" s="4">
        <f>IF(ISERROR($E25),0,INDEX(Daten,$E25,Daten!AC$1))</f>
        <v>-8.3000000000000007</v>
      </c>
      <c r="AC25" s="4">
        <f>IF(ISERROR($E25),0,INDEX(Daten,$E25,Daten!AD$1))</f>
        <v>5.7</v>
      </c>
      <c r="AD25" s="4">
        <f>IF(ISERROR($E25),0,INDEX(Daten,$E25,Daten!AE$1))</f>
        <v>6.8</v>
      </c>
      <c r="AE25" s="4">
        <f>IF(ISERROR($E25),0,INDEX(Daten,$E25,Daten!AF$1))</f>
        <v>2.2999999999999998</v>
      </c>
      <c r="AF25" s="4"/>
      <c r="AG25" s="4"/>
      <c r="AH25" s="4"/>
      <c r="AI25" s="4"/>
      <c r="AJ25" s="4"/>
    </row>
    <row r="26" spans="1:36" ht="13.5" x14ac:dyDescent="0.35">
      <c r="A26" s="7" t="s">
        <v>100</v>
      </c>
      <c r="B26" s="3" t="str">
        <f t="shared" si="0"/>
        <v>Wirtschaftswachstum</v>
      </c>
      <c r="C26" s="3" t="str">
        <f t="shared" si="1"/>
        <v>EU-Prognose</v>
      </c>
      <c r="D26" s="3" t="str">
        <f t="shared" si="2"/>
        <v>% zum Vorjahr</v>
      </c>
      <c r="E26" s="3">
        <f t="shared" si="3"/>
        <v>1061</v>
      </c>
      <c r="F26" s="4" t="str">
        <f>IF(ISERROR($E26),0,INDEX(Daten,$E26,Daten!G$1))</f>
        <v>2000</v>
      </c>
      <c r="G26" s="4" t="str">
        <f>IF(ISERROR($E26),0,INDEX(Daten,$E26,Daten!H$1))</f>
        <v>2025</v>
      </c>
      <c r="H26" s="4">
        <f>IF(ISERROR($E26),0,INDEX(Daten,$E26,Daten!I$1))</f>
        <v>2.5</v>
      </c>
      <c r="I26" s="4">
        <f>IF(ISERROR($E26),0,INDEX(Daten,$E26,Daten!J$1))</f>
        <v>5.2</v>
      </c>
      <c r="J26" s="4">
        <f>IF(ISERROR($E26),0,INDEX(Daten,$E26,Daten!K$1))</f>
        <v>5.7</v>
      </c>
      <c r="K26" s="4">
        <f>IF(ISERROR($E26),0,INDEX(Daten,$E26,Daten!L$1))</f>
        <v>2.2999999999999998</v>
      </c>
      <c r="L26" s="4">
        <f>IF(ISERROR($E26),0,INDEX(Daten,$E26,Daten!M$1))</f>
        <v>10.4</v>
      </c>
      <c r="M26" s="4">
        <f>IF(ISERROR($E26),0,INDEX(Daten,$E26,Daten!N$1))</f>
        <v>4.7</v>
      </c>
      <c r="N26" s="4">
        <f>IF(ISERROR($E26),0,INDEX(Daten,$E26,Daten!O$1))</f>
        <v>8</v>
      </c>
      <c r="O26" s="4">
        <f>IF(ISERROR($E26),0,INDEX(Daten,$E26,Daten!P$1))</f>
        <v>7.2</v>
      </c>
      <c r="P26" s="4">
        <f>IF(ISERROR($E26),0,INDEX(Daten,$E26,Daten!Q$1))</f>
        <v>9.3000000000000007</v>
      </c>
      <c r="Q26" s="4">
        <f>IF(ISERROR($E26),0,INDEX(Daten,$E26,Daten!R$1))</f>
        <v>-5.5</v>
      </c>
      <c r="R26" s="4">
        <f>IF(ISERROR($E26),0,INDEX(Daten,$E26,Daten!S$1))</f>
        <v>-3.9</v>
      </c>
      <c r="S26" s="4">
        <f>IF(ISERROR($E26),0,INDEX(Daten,$E26,Daten!T$1))</f>
        <v>1.9</v>
      </c>
      <c r="T26" s="4">
        <f>IF(ISERROR($E26),0,INDEX(Daten,$E26,Daten!U$1))</f>
        <v>2</v>
      </c>
      <c r="U26" s="4">
        <f>IF(ISERROR($E26),0,INDEX(Daten,$E26,Daten!V$1))</f>
        <v>3.8</v>
      </c>
      <c r="V26" s="4">
        <f>IF(ISERROR($E26),0,INDEX(Daten,$E26,Daten!W$1))</f>
        <v>3.6</v>
      </c>
      <c r="W26" s="4">
        <f>IF(ISERROR($E26),0,INDEX(Daten,$E26,Daten!X$1))</f>
        <v>3</v>
      </c>
      <c r="X26" s="4">
        <f>IF(ISERROR($E26),0,INDEX(Daten,$E26,Daten!Y$1))</f>
        <v>4.7</v>
      </c>
      <c r="Y26" s="4">
        <f>IF(ISERROR($E26),0,INDEX(Daten,$E26,Daten!Z$1))</f>
        <v>7.3</v>
      </c>
      <c r="Z26" s="4">
        <f>IF(ISERROR($E26),0,INDEX(Daten,$E26,Daten!AA$1))</f>
        <v>4.5</v>
      </c>
      <c r="AA26" s="4">
        <f>IF(ISERROR($E26),0,INDEX(Daten,$E26,Daten!AB$1))</f>
        <v>4.2</v>
      </c>
      <c r="AB26" s="4">
        <f>IF(ISERROR($E26),0,INDEX(Daten,$E26,Daten!AC$1))</f>
        <v>-3.7</v>
      </c>
      <c r="AC26" s="4">
        <f>IF(ISERROR($E26),0,INDEX(Daten,$E26,Daten!AD$1))</f>
        <v>5.7</v>
      </c>
      <c r="AD26" s="4">
        <f>IF(ISERROR($E26),0,INDEX(Daten,$E26,Daten!AE$1))</f>
        <v>4.5999999999999996</v>
      </c>
      <c r="AE26" s="4">
        <f>IF(ISERROR($E26),0,INDEX(Daten,$E26,Daten!AF$1))</f>
        <v>1.8</v>
      </c>
      <c r="AF26" s="4"/>
      <c r="AG26" s="4"/>
      <c r="AH26" s="4"/>
      <c r="AI26" s="4"/>
      <c r="AJ26" s="4"/>
    </row>
    <row r="27" spans="1:36" ht="13.5" x14ac:dyDescent="0.35">
      <c r="A27" s="7" t="s">
        <v>13</v>
      </c>
      <c r="B27" s="3" t="str">
        <f t="shared" si="0"/>
        <v>Wirtschaftswachstum</v>
      </c>
      <c r="C27" s="3" t="str">
        <f t="shared" si="1"/>
        <v>EU-Prognose</v>
      </c>
      <c r="D27" s="3" t="str">
        <f t="shared" si="2"/>
        <v>% zum Vorjahr</v>
      </c>
      <c r="E27" s="3">
        <f t="shared" si="3"/>
        <v>1062</v>
      </c>
      <c r="F27" s="4" t="str">
        <f>IF(ISERROR($E27),0,INDEX(Daten,$E27,Daten!G$1))</f>
        <v>2000</v>
      </c>
      <c r="G27" s="4" t="str">
        <f>IF(ISERROR($E27),0,INDEX(Daten,$E27,Daten!H$1))</f>
        <v>2025</v>
      </c>
      <c r="H27" s="4">
        <f>IF(ISERROR($E27),0,INDEX(Daten,$E27,Daten!I$1))</f>
        <v>4.8</v>
      </c>
      <c r="I27" s="4">
        <f>IF(ISERROR($E27),0,INDEX(Daten,$E27,Daten!J$1))</f>
        <v>1.4</v>
      </c>
      <c r="J27" s="4">
        <f>IF(ISERROR($E27),0,INDEX(Daten,$E27,Daten!K$1))</f>
        <v>2.2000000000000002</v>
      </c>
      <c r="K27" s="4">
        <f>IF(ISERROR($E27),0,INDEX(Daten,$E27,Daten!L$1))</f>
        <v>2.2999999999999998</v>
      </c>
      <c r="L27" s="4">
        <f>IF(ISERROR($E27),0,INDEX(Daten,$E27,Daten!M$1))</f>
        <v>4.3</v>
      </c>
      <c r="M27" s="4">
        <f>IF(ISERROR($E27),0,INDEX(Daten,$E27,Daten!N$1))</f>
        <v>2.9</v>
      </c>
      <c r="N27" s="4">
        <f>IF(ISERROR($E27),0,INDEX(Daten,$E27,Daten!O$1))</f>
        <v>4.7</v>
      </c>
      <c r="O27" s="4">
        <f>IF(ISERROR($E27),0,INDEX(Daten,$E27,Daten!P$1))</f>
        <v>3.4</v>
      </c>
      <c r="P27" s="4">
        <f>IF(ISERROR($E27),0,INDEX(Daten,$E27,Daten!Q$1))</f>
        <v>-0.5</v>
      </c>
      <c r="Q27" s="4">
        <f>IF(ISERROR($E27),0,INDEX(Daten,$E27,Daten!R$1))</f>
        <v>-4.3</v>
      </c>
      <c r="R27" s="4">
        <f>IF(ISERROR($E27),0,INDEX(Daten,$E27,Daten!S$1))</f>
        <v>6</v>
      </c>
      <c r="S27" s="4">
        <f>IF(ISERROR($E27),0,INDEX(Daten,$E27,Daten!T$1))</f>
        <v>3.2</v>
      </c>
      <c r="T27" s="4">
        <f>IF(ISERROR($E27),0,INDEX(Daten,$E27,Daten!U$1))</f>
        <v>-0.6</v>
      </c>
      <c r="U27" s="4">
        <f>IF(ISERROR($E27),0,INDEX(Daten,$E27,Daten!V$1))</f>
        <v>1.2</v>
      </c>
      <c r="V27" s="4">
        <f>IF(ISERROR($E27),0,INDEX(Daten,$E27,Daten!W$1))</f>
        <v>2.7</v>
      </c>
      <c r="W27" s="4">
        <f>IF(ISERROR($E27),0,INDEX(Daten,$E27,Daten!X$1))</f>
        <v>4.5</v>
      </c>
      <c r="X27" s="4">
        <f>IF(ISERROR($E27),0,INDEX(Daten,$E27,Daten!Y$1))</f>
        <v>2.1</v>
      </c>
      <c r="Y27" s="4">
        <f>IF(ISERROR($E27),0,INDEX(Daten,$E27,Daten!Z$1))</f>
        <v>2.6</v>
      </c>
      <c r="Z27" s="4">
        <f>IF(ISERROR($E27),0,INDEX(Daten,$E27,Daten!AA$1))</f>
        <v>2</v>
      </c>
      <c r="AA27" s="4">
        <f>IF(ISERROR($E27),0,INDEX(Daten,$E27,Daten!AB$1))</f>
        <v>1.3</v>
      </c>
      <c r="AB27" s="4">
        <f>IF(ISERROR($E27),0,INDEX(Daten,$E27,Daten!AC$1))</f>
        <v>-2.2000000000000002</v>
      </c>
      <c r="AC27" s="4">
        <f>IF(ISERROR($E27),0,INDEX(Daten,$E27,Daten!AD$1))</f>
        <v>6.1</v>
      </c>
      <c r="AD27" s="4">
        <f>IF(ISERROR($E27),0,INDEX(Daten,$E27,Daten!AE$1))</f>
        <v>2.8</v>
      </c>
      <c r="AE27" s="4">
        <f>IF(ISERROR($E27),0,INDEX(Daten,$E27,Daten!AF$1))</f>
        <v>-0.1</v>
      </c>
      <c r="AF27" s="4"/>
      <c r="AG27" s="4"/>
      <c r="AH27" s="4"/>
      <c r="AI27" s="4"/>
      <c r="AJ27" s="4"/>
    </row>
    <row r="28" spans="1:36" ht="13.5" x14ac:dyDescent="0.35">
      <c r="A28" s="7" t="s">
        <v>15</v>
      </c>
      <c r="B28" s="3" t="str">
        <f t="shared" si="0"/>
        <v>Wirtschaftswachstum</v>
      </c>
      <c r="C28" s="3" t="str">
        <f t="shared" si="1"/>
        <v>EU-Prognose</v>
      </c>
      <c r="D28" s="3" t="str">
        <f t="shared" si="2"/>
        <v>% zum Vorjahr</v>
      </c>
      <c r="E28" s="3" t="e">
        <f t="shared" si="3"/>
        <v>#N/A</v>
      </c>
      <c r="F28" s="4">
        <f>IF(ISERROR($E28),0,INDEX(Daten,$E28,Daten!G$1))</f>
        <v>0</v>
      </c>
      <c r="G28" s="4">
        <f>IF(ISERROR($E28),0,INDEX(Daten,$E28,Daten!H$1))</f>
        <v>0</v>
      </c>
      <c r="H28" s="4">
        <f>IF(ISERROR($E28),0,INDEX(Daten,$E28,Daten!I$1))</f>
        <v>0</v>
      </c>
      <c r="I28" s="4">
        <f>IF(ISERROR($E28),0,INDEX(Daten,$E28,Daten!J$1))</f>
        <v>0</v>
      </c>
      <c r="J28" s="4">
        <f>IF(ISERROR($E28),0,INDEX(Daten,$E28,Daten!K$1))</f>
        <v>0</v>
      </c>
      <c r="K28" s="4">
        <f>IF(ISERROR($E28),0,INDEX(Daten,$E28,Daten!L$1))</f>
        <v>0</v>
      </c>
      <c r="L28" s="4">
        <f>IF(ISERROR($E28),0,INDEX(Daten,$E28,Daten!M$1))</f>
        <v>0</v>
      </c>
      <c r="M28" s="4">
        <f>IF(ISERROR($E28),0,INDEX(Daten,$E28,Daten!N$1))</f>
        <v>0</v>
      </c>
      <c r="N28" s="4">
        <f>IF(ISERROR($E28),0,INDEX(Daten,$E28,Daten!O$1))</f>
        <v>0</v>
      </c>
      <c r="O28" s="4">
        <f>IF(ISERROR($E28),0,INDEX(Daten,$E28,Daten!P$1))</f>
        <v>0</v>
      </c>
      <c r="P28" s="4">
        <f>IF(ISERROR($E28),0,INDEX(Daten,$E28,Daten!Q$1))</f>
        <v>0</v>
      </c>
      <c r="Q28" s="4">
        <f>IF(ISERROR($E28),0,INDEX(Daten,$E28,Daten!R$1))</f>
        <v>0</v>
      </c>
      <c r="R28" s="4">
        <f>IF(ISERROR($E28),0,INDEX(Daten,$E28,Daten!S$1))</f>
        <v>0</v>
      </c>
      <c r="S28" s="4">
        <f>IF(ISERROR($E28),0,INDEX(Daten,$E28,Daten!T$1))</f>
        <v>0</v>
      </c>
      <c r="T28" s="4">
        <f>IF(ISERROR($E28),0,INDEX(Daten,$E28,Daten!U$1))</f>
        <v>0</v>
      </c>
      <c r="U28" s="4">
        <f>IF(ISERROR($E28),0,INDEX(Daten,$E28,Daten!V$1))</f>
        <v>0</v>
      </c>
      <c r="V28" s="4">
        <f>IF(ISERROR($E28),0,INDEX(Daten,$E28,Daten!W$1))</f>
        <v>0</v>
      </c>
      <c r="W28" s="4">
        <f>IF(ISERROR($E28),0,INDEX(Daten,$E28,Daten!X$1))</f>
        <v>0</v>
      </c>
      <c r="X28" s="4">
        <f>IF(ISERROR($E28),0,INDEX(Daten,$E28,Daten!Y$1))</f>
        <v>0</v>
      </c>
      <c r="Y28" s="4">
        <f>IF(ISERROR($E28),0,INDEX(Daten,$E28,Daten!Z$1))</f>
        <v>0</v>
      </c>
      <c r="Z28" s="4">
        <f>IF(ISERROR($E28),0,INDEX(Daten,$E28,Daten!AA$1))</f>
        <v>0</v>
      </c>
      <c r="AA28" s="4">
        <f>IF(ISERROR($E28),0,INDEX(Daten,$E28,Daten!AB$1))</f>
        <v>0</v>
      </c>
      <c r="AB28" s="4">
        <f>IF(ISERROR($E28),0,INDEX(Daten,$E28,Daten!AC$1))</f>
        <v>0</v>
      </c>
      <c r="AC28" s="4">
        <f>IF(ISERROR($E28),0,INDEX(Daten,$E28,Daten!AD$1))</f>
        <v>0</v>
      </c>
      <c r="AD28" s="4">
        <f>IF(ISERROR($E28),0,INDEX(Daten,$E28,Daten!AE$1))</f>
        <v>0</v>
      </c>
      <c r="AE28" s="4">
        <f>IF(ISERROR($E28),0,INDEX(Daten,$E28,Daten!AF$1))</f>
        <v>0</v>
      </c>
      <c r="AF28" s="4"/>
      <c r="AG28" s="4"/>
      <c r="AH28" s="4"/>
      <c r="AI28" s="4"/>
      <c r="AJ28" s="4"/>
    </row>
    <row r="29" spans="1:36" ht="13.5" x14ac:dyDescent="0.35">
      <c r="A29" s="7" t="s">
        <v>29</v>
      </c>
      <c r="B29" s="3" t="str">
        <f t="shared" si="0"/>
        <v>Wirtschaftswachstum</v>
      </c>
      <c r="C29" s="3" t="str">
        <f t="shared" si="1"/>
        <v>EU-Prognose</v>
      </c>
      <c r="D29" s="3" t="str">
        <f t="shared" si="2"/>
        <v>% zum Vorjahr</v>
      </c>
      <c r="E29" s="3" t="e">
        <f t="shared" si="3"/>
        <v>#N/A</v>
      </c>
      <c r="F29" s="4">
        <f>IF(ISERROR($E29),0,INDEX(Daten,$E29,Daten!G$1))</f>
        <v>0</v>
      </c>
      <c r="G29" s="4">
        <f>IF(ISERROR($E29),0,INDEX(Daten,$E29,Daten!H$1))</f>
        <v>0</v>
      </c>
      <c r="H29" s="4">
        <f>IF(ISERROR($E29),0,INDEX(Daten,$E29,Daten!I$1))</f>
        <v>0</v>
      </c>
      <c r="I29" s="4">
        <f>IF(ISERROR($E29),0,INDEX(Daten,$E29,Daten!J$1))</f>
        <v>0</v>
      </c>
      <c r="J29" s="4">
        <f>IF(ISERROR($E29),0,INDEX(Daten,$E29,Daten!K$1))</f>
        <v>0</v>
      </c>
      <c r="K29" s="4">
        <f>IF(ISERROR($E29),0,INDEX(Daten,$E29,Daten!L$1))</f>
        <v>0</v>
      </c>
      <c r="L29" s="4">
        <f>IF(ISERROR($E29),0,INDEX(Daten,$E29,Daten!M$1))</f>
        <v>0</v>
      </c>
      <c r="M29" s="4">
        <f>IF(ISERROR($E29),0,INDEX(Daten,$E29,Daten!N$1))</f>
        <v>0</v>
      </c>
      <c r="N29" s="4">
        <f>IF(ISERROR($E29),0,INDEX(Daten,$E29,Daten!O$1))</f>
        <v>0</v>
      </c>
      <c r="O29" s="4">
        <f>IF(ISERROR($E29),0,INDEX(Daten,$E29,Daten!P$1))</f>
        <v>0</v>
      </c>
      <c r="P29" s="4">
        <f>IF(ISERROR($E29),0,INDEX(Daten,$E29,Daten!Q$1))</f>
        <v>0</v>
      </c>
      <c r="Q29" s="4">
        <f>IF(ISERROR($E29),0,INDEX(Daten,$E29,Daten!R$1))</f>
        <v>0</v>
      </c>
      <c r="R29" s="4">
        <f>IF(ISERROR($E29),0,INDEX(Daten,$E29,Daten!S$1))</f>
        <v>0</v>
      </c>
      <c r="S29" s="4">
        <f>IF(ISERROR($E29),0,INDEX(Daten,$E29,Daten!T$1))</f>
        <v>0</v>
      </c>
      <c r="T29" s="4">
        <f>IF(ISERROR($E29),0,INDEX(Daten,$E29,Daten!U$1))</f>
        <v>0</v>
      </c>
      <c r="U29" s="4">
        <f>IF(ISERROR($E29),0,INDEX(Daten,$E29,Daten!V$1))</f>
        <v>0</v>
      </c>
      <c r="V29" s="4">
        <f>IF(ISERROR($E29),0,INDEX(Daten,$E29,Daten!W$1))</f>
        <v>0</v>
      </c>
      <c r="W29" s="4">
        <f>IF(ISERROR($E29),0,INDEX(Daten,$E29,Daten!X$1))</f>
        <v>0</v>
      </c>
      <c r="X29" s="4">
        <f>IF(ISERROR($E29),0,INDEX(Daten,$E29,Daten!Y$1))</f>
        <v>0</v>
      </c>
      <c r="Y29" s="4">
        <f>IF(ISERROR($E29),0,INDEX(Daten,$E29,Daten!Z$1))</f>
        <v>0</v>
      </c>
      <c r="Z29" s="4">
        <f>IF(ISERROR($E29),0,INDEX(Daten,$E29,Daten!AA$1))</f>
        <v>0</v>
      </c>
      <c r="AA29" s="4">
        <f>IF(ISERROR($E29),0,INDEX(Daten,$E29,Daten!AB$1))</f>
        <v>0</v>
      </c>
      <c r="AB29" s="4">
        <f>IF(ISERROR($E29),0,INDEX(Daten,$E29,Daten!AC$1))</f>
        <v>0</v>
      </c>
      <c r="AC29" s="4">
        <f>IF(ISERROR($E29),0,INDEX(Daten,$E29,Daten!AD$1))</f>
        <v>0</v>
      </c>
      <c r="AD29" s="4">
        <f>IF(ISERROR($E29),0,INDEX(Daten,$E29,Daten!AE$1))</f>
        <v>0</v>
      </c>
      <c r="AE29" s="4">
        <f>IF(ISERROR($E29),0,INDEX(Daten,$E29,Daten!AF$1))</f>
        <v>0</v>
      </c>
      <c r="AF29" s="4"/>
      <c r="AG29" s="4"/>
      <c r="AH29" s="4"/>
      <c r="AI29" s="4"/>
      <c r="AJ29" s="4"/>
    </row>
    <row r="30" spans="1:36" ht="13.5" x14ac:dyDescent="0.35">
      <c r="A30" s="7" t="s">
        <v>23</v>
      </c>
      <c r="B30" s="3" t="str">
        <f t="shared" si="0"/>
        <v>Wirtschaftswachstum</v>
      </c>
      <c r="C30" s="3" t="str">
        <f t="shared" si="1"/>
        <v>EU-Prognose</v>
      </c>
      <c r="D30" s="3" t="str">
        <f t="shared" si="2"/>
        <v>% zum Vorjahr</v>
      </c>
      <c r="E30" s="3">
        <f t="shared" si="3"/>
        <v>1063</v>
      </c>
      <c r="F30" s="4" t="str">
        <f>IF(ISERROR($E30),0,INDEX(Daten,$E30,Daten!G$1))</f>
        <v>2000</v>
      </c>
      <c r="G30" s="4" t="str">
        <f>IF(ISERROR($E30),0,INDEX(Daten,$E30,Daten!H$1))</f>
        <v>2025</v>
      </c>
      <c r="H30" s="4">
        <f>IF(ISERROR($E30),0,INDEX(Daten,$E30,Daten!I$1))</f>
        <v>1.2</v>
      </c>
      <c r="I30" s="4">
        <f>IF(ISERROR($E30),0,INDEX(Daten,$E30,Daten!J$1))</f>
        <v>3.3</v>
      </c>
      <c r="J30" s="4">
        <f>IF(ISERROR($E30),0,INDEX(Daten,$E30,Daten!K$1))</f>
        <v>4.5</v>
      </c>
      <c r="K30" s="4">
        <f>IF(ISERROR($E30),0,INDEX(Daten,$E30,Daten!L$1))</f>
        <v>5.5</v>
      </c>
      <c r="L30" s="4">
        <f>IF(ISERROR($E30),0,INDEX(Daten,$E30,Daten!M$1))</f>
        <v>5.3</v>
      </c>
      <c r="M30" s="4">
        <f>IF(ISERROR($E30),0,INDEX(Daten,$E30,Daten!N$1))</f>
        <v>6.6</v>
      </c>
      <c r="N30" s="4">
        <f>IF(ISERROR($E30),0,INDEX(Daten,$E30,Daten!O$1))</f>
        <v>8.5</v>
      </c>
      <c r="O30" s="4">
        <f>IF(ISERROR($E30),0,INDEX(Daten,$E30,Daten!P$1))</f>
        <v>10.8</v>
      </c>
      <c r="P30" s="4">
        <f>IF(ISERROR($E30),0,INDEX(Daten,$E30,Daten!Q$1))</f>
        <v>5.6</v>
      </c>
      <c r="Q30" s="4">
        <f>IF(ISERROR($E30),0,INDEX(Daten,$E30,Daten!R$1))</f>
        <v>-5.5</v>
      </c>
      <c r="R30" s="4">
        <f>IF(ISERROR($E30),0,INDEX(Daten,$E30,Daten!S$1))</f>
        <v>5.9</v>
      </c>
      <c r="S30" s="4">
        <f>IF(ISERROR($E30),0,INDEX(Daten,$E30,Daten!T$1))</f>
        <v>2.8</v>
      </c>
      <c r="T30" s="4">
        <f>IF(ISERROR($E30),0,INDEX(Daten,$E30,Daten!U$1))</f>
        <v>1.9</v>
      </c>
      <c r="U30" s="4">
        <f>IF(ISERROR($E30),0,INDEX(Daten,$E30,Daten!V$1))</f>
        <v>0.7</v>
      </c>
      <c r="V30" s="4">
        <f>IF(ISERROR($E30),0,INDEX(Daten,$E30,Daten!W$1))</f>
        <v>2.6</v>
      </c>
      <c r="W30" s="4">
        <f>IF(ISERROR($E30),0,INDEX(Daten,$E30,Daten!X$1))</f>
        <v>4.8</v>
      </c>
      <c r="X30" s="4">
        <f>IF(ISERROR($E30),0,INDEX(Daten,$E30,Daten!Y$1))</f>
        <v>2.1</v>
      </c>
      <c r="Y30" s="4">
        <f>IF(ISERROR($E30),0,INDEX(Daten,$E30,Daten!Z$1))</f>
        <v>3</v>
      </c>
      <c r="Z30" s="4">
        <f>IF(ISERROR($E30),0,INDEX(Daten,$E30,Daten!AA$1))</f>
        <v>3.8</v>
      </c>
      <c r="AA30" s="4">
        <f>IF(ISERROR($E30),0,INDEX(Daten,$E30,Daten!AB$1))</f>
        <v>2.2999999999999998</v>
      </c>
      <c r="AB30" s="4">
        <f>IF(ISERROR($E30),0,INDEX(Daten,$E30,Daten!AC$1))</f>
        <v>-3.3</v>
      </c>
      <c r="AC30" s="4">
        <f>IF(ISERROR($E30),0,INDEX(Daten,$E30,Daten!AD$1))</f>
        <v>4.8</v>
      </c>
      <c r="AD30" s="4">
        <f>IF(ISERROR($E30),0,INDEX(Daten,$E30,Daten!AE$1))</f>
        <v>1.8</v>
      </c>
      <c r="AE30" s="4">
        <f>IF(ISERROR($E30),0,INDEX(Daten,$E30,Daten!AF$1))</f>
        <v>1.1000000000000001</v>
      </c>
      <c r="AF30" s="4"/>
      <c r="AG30" s="4"/>
      <c r="AH30" s="4"/>
      <c r="AI30" s="4"/>
      <c r="AJ30" s="4"/>
    </row>
    <row r="31" spans="1:36" ht="13.5" x14ac:dyDescent="0.35">
      <c r="A31" s="7" t="s">
        <v>26</v>
      </c>
      <c r="B31" s="3" t="str">
        <f t="shared" si="0"/>
        <v>Wirtschaftswachstum</v>
      </c>
      <c r="C31" s="3" t="str">
        <f t="shared" si="1"/>
        <v>EU-Prognose</v>
      </c>
      <c r="D31" s="3" t="str">
        <f t="shared" si="2"/>
        <v>% zum Vorjahr</v>
      </c>
      <c r="E31" s="3">
        <f t="shared" si="3"/>
        <v>1064</v>
      </c>
      <c r="F31" s="4" t="str">
        <f>IF(ISERROR($E31),0,INDEX(Daten,$E31,Daten!G$1))</f>
        <v>2000</v>
      </c>
      <c r="G31" s="4" t="str">
        <f>IF(ISERROR($E31),0,INDEX(Daten,$E31,Daten!H$1))</f>
        <v>2025</v>
      </c>
      <c r="H31" s="4">
        <f>IF(ISERROR($E31),0,INDEX(Daten,$E31,Daten!I$1))</f>
        <v>3.7</v>
      </c>
      <c r="I31" s="4">
        <f>IF(ISERROR($E31),0,INDEX(Daten,$E31,Daten!J$1))</f>
        <v>3.2</v>
      </c>
      <c r="J31" s="4">
        <f>IF(ISERROR($E31),0,INDEX(Daten,$E31,Daten!K$1))</f>
        <v>3.5</v>
      </c>
      <c r="K31" s="4">
        <f>IF(ISERROR($E31),0,INDEX(Daten,$E31,Daten!L$1))</f>
        <v>3</v>
      </c>
      <c r="L31" s="4">
        <f>IF(ISERROR($E31),0,INDEX(Daten,$E31,Daten!M$1))</f>
        <v>4.4000000000000004</v>
      </c>
      <c r="M31" s="4">
        <f>IF(ISERROR($E31),0,INDEX(Daten,$E31,Daten!N$1))</f>
        <v>3.8</v>
      </c>
      <c r="N31" s="4">
        <f>IF(ISERROR($E31),0,INDEX(Daten,$E31,Daten!O$1))</f>
        <v>5.7</v>
      </c>
      <c r="O31" s="4">
        <f>IF(ISERROR($E31),0,INDEX(Daten,$E31,Daten!P$1))</f>
        <v>7</v>
      </c>
      <c r="P31" s="4">
        <f>IF(ISERROR($E31),0,INDEX(Daten,$E31,Daten!Q$1))</f>
        <v>3.5</v>
      </c>
      <c r="Q31" s="4">
        <f>IF(ISERROR($E31),0,INDEX(Daten,$E31,Daten!R$1))</f>
        <v>-7.5</v>
      </c>
      <c r="R31" s="4">
        <f>IF(ISERROR($E31),0,INDEX(Daten,$E31,Daten!S$1))</f>
        <v>1.3</v>
      </c>
      <c r="S31" s="4">
        <f>IF(ISERROR($E31),0,INDEX(Daten,$E31,Daten!T$1))</f>
        <v>0.9</v>
      </c>
      <c r="T31" s="4">
        <f>IF(ISERROR($E31),0,INDEX(Daten,$E31,Daten!U$1))</f>
        <v>-2.6</v>
      </c>
      <c r="U31" s="4">
        <f>IF(ISERROR($E31),0,INDEX(Daten,$E31,Daten!V$1))</f>
        <v>-1</v>
      </c>
      <c r="V31" s="4">
        <f>IF(ISERROR($E31),0,INDEX(Daten,$E31,Daten!W$1))</f>
        <v>2.8</v>
      </c>
      <c r="W31" s="4">
        <f>IF(ISERROR($E31),0,INDEX(Daten,$E31,Daten!X$1))</f>
        <v>2.2000000000000002</v>
      </c>
      <c r="X31" s="4">
        <f>IF(ISERROR($E31),0,INDEX(Daten,$E31,Daten!Y$1))</f>
        <v>3.2</v>
      </c>
      <c r="Y31" s="4">
        <f>IF(ISERROR($E31),0,INDEX(Daten,$E31,Daten!Z$1))</f>
        <v>4.8</v>
      </c>
      <c r="Z31" s="4">
        <f>IF(ISERROR($E31),0,INDEX(Daten,$E31,Daten!AA$1))</f>
        <v>4.4000000000000004</v>
      </c>
      <c r="AA31" s="4">
        <f>IF(ISERROR($E31),0,INDEX(Daten,$E31,Daten!AB$1))</f>
        <v>3.2</v>
      </c>
      <c r="AB31" s="4">
        <f>IF(ISERROR($E31),0,INDEX(Daten,$E31,Daten!AC$1))</f>
        <v>-4.2</v>
      </c>
      <c r="AC31" s="4">
        <f>IF(ISERROR($E31),0,INDEX(Daten,$E31,Daten!AD$1))</f>
        <v>8.1999999999999993</v>
      </c>
      <c r="AD31" s="4">
        <f>IF(ISERROR($E31),0,INDEX(Daten,$E31,Daten!AE$1))</f>
        <v>2.5</v>
      </c>
      <c r="AE31" s="4">
        <f>IF(ISERROR($E31),0,INDEX(Daten,$E31,Daten!AF$1))</f>
        <v>1.3</v>
      </c>
      <c r="AF31" s="4"/>
      <c r="AG31" s="4"/>
      <c r="AH31" s="4"/>
      <c r="AI31" s="4"/>
      <c r="AJ31" s="4"/>
    </row>
    <row r="32" spans="1:36" ht="13.5" x14ac:dyDescent="0.35">
      <c r="A32" s="7" t="s">
        <v>8</v>
      </c>
      <c r="B32" s="3" t="str">
        <f t="shared" si="0"/>
        <v>Wirtschaftswachstum</v>
      </c>
      <c r="C32" s="3" t="str">
        <f t="shared" si="1"/>
        <v>EU-Prognose</v>
      </c>
      <c r="D32" s="3" t="str">
        <f t="shared" si="2"/>
        <v>% zum Vorjahr</v>
      </c>
      <c r="E32" s="3">
        <f t="shared" si="3"/>
        <v>1065</v>
      </c>
      <c r="F32" s="4" t="str">
        <f>IF(ISERROR($E32),0,INDEX(Daten,$E32,Daten!G$1))</f>
        <v>2000</v>
      </c>
      <c r="G32" s="4" t="str">
        <f>IF(ISERROR($E32),0,INDEX(Daten,$E32,Daten!H$1))</f>
        <v>2025</v>
      </c>
      <c r="H32" s="4">
        <f>IF(ISERROR($E32),0,INDEX(Daten,$E32,Daten!I$1))</f>
        <v>5.2</v>
      </c>
      <c r="I32" s="4">
        <f>IF(ISERROR($E32),0,INDEX(Daten,$E32,Daten!J$1))</f>
        <v>3.9</v>
      </c>
      <c r="J32" s="4">
        <f>IF(ISERROR($E32),0,INDEX(Daten,$E32,Daten!K$1))</f>
        <v>2.7</v>
      </c>
      <c r="K32" s="4">
        <f>IF(ISERROR($E32),0,INDEX(Daten,$E32,Daten!L$1))</f>
        <v>3</v>
      </c>
      <c r="L32" s="4">
        <f>IF(ISERROR($E32),0,INDEX(Daten,$E32,Daten!M$1))</f>
        <v>3.1</v>
      </c>
      <c r="M32" s="4">
        <f>IF(ISERROR($E32),0,INDEX(Daten,$E32,Daten!N$1))</f>
        <v>3.7</v>
      </c>
      <c r="N32" s="4">
        <f>IF(ISERROR($E32),0,INDEX(Daten,$E32,Daten!O$1))</f>
        <v>4.0999999999999996</v>
      </c>
      <c r="O32" s="4">
        <f>IF(ISERROR($E32),0,INDEX(Daten,$E32,Daten!P$1))</f>
        <v>3.6</v>
      </c>
      <c r="P32" s="4">
        <f>IF(ISERROR($E32),0,INDEX(Daten,$E32,Daten!Q$1))</f>
        <v>0.9</v>
      </c>
      <c r="Q32" s="4">
        <f>IF(ISERROR($E32),0,INDEX(Daten,$E32,Daten!R$1))</f>
        <v>-3.8</v>
      </c>
      <c r="R32" s="4">
        <f>IF(ISERROR($E32),0,INDEX(Daten,$E32,Daten!S$1))</f>
        <v>0.2</v>
      </c>
      <c r="S32" s="4">
        <f>IF(ISERROR($E32),0,INDEX(Daten,$E32,Daten!T$1))</f>
        <v>-0.8</v>
      </c>
      <c r="T32" s="4">
        <f>IF(ISERROR($E32),0,INDEX(Daten,$E32,Daten!U$1))</f>
        <v>-3</v>
      </c>
      <c r="U32" s="4">
        <f>IF(ISERROR($E32),0,INDEX(Daten,$E32,Daten!V$1))</f>
        <v>-1.4</v>
      </c>
      <c r="V32" s="4">
        <f>IF(ISERROR($E32),0,INDEX(Daten,$E32,Daten!W$1))</f>
        <v>1.4</v>
      </c>
      <c r="W32" s="4">
        <f>IF(ISERROR($E32),0,INDEX(Daten,$E32,Daten!X$1))</f>
        <v>3.8</v>
      </c>
      <c r="X32" s="4">
        <f>IF(ISERROR($E32),0,INDEX(Daten,$E32,Daten!Y$1))</f>
        <v>3</v>
      </c>
      <c r="Y32" s="4">
        <f>IF(ISERROR($E32),0,INDEX(Daten,$E32,Daten!Z$1))</f>
        <v>3</v>
      </c>
      <c r="Z32" s="4">
        <f>IF(ISERROR($E32),0,INDEX(Daten,$E32,Daten!AA$1))</f>
        <v>2.4</v>
      </c>
      <c r="AA32" s="4">
        <f>IF(ISERROR($E32),0,INDEX(Daten,$E32,Daten!AB$1))</f>
        <v>2</v>
      </c>
      <c r="AB32" s="4">
        <f>IF(ISERROR($E32),0,INDEX(Daten,$E32,Daten!AC$1))</f>
        <v>-11.2</v>
      </c>
      <c r="AC32" s="4">
        <f>IF(ISERROR($E32),0,INDEX(Daten,$E32,Daten!AD$1))</f>
        <v>6.4</v>
      </c>
      <c r="AD32" s="4">
        <f>IF(ISERROR($E32),0,INDEX(Daten,$E32,Daten!AE$1))</f>
        <v>5.8</v>
      </c>
      <c r="AE32" s="4">
        <f>IF(ISERROR($E32),0,INDEX(Daten,$E32,Daten!AF$1))</f>
        <v>2.5</v>
      </c>
      <c r="AF32" s="4"/>
      <c r="AG32" s="4"/>
      <c r="AH32" s="4"/>
      <c r="AI32" s="4"/>
      <c r="AJ32" s="4"/>
    </row>
    <row r="33" spans="1:36" ht="13.5" x14ac:dyDescent="0.35">
      <c r="A33" s="7" t="s">
        <v>22</v>
      </c>
      <c r="B33" s="3" t="str">
        <f t="shared" si="0"/>
        <v>Wirtschaftswachstum</v>
      </c>
      <c r="C33" s="3" t="str">
        <f t="shared" si="1"/>
        <v>EU-Prognose</v>
      </c>
      <c r="D33" s="3" t="str">
        <f t="shared" si="2"/>
        <v>% zum Vorjahr</v>
      </c>
      <c r="E33" s="3">
        <f t="shared" si="3"/>
        <v>1066</v>
      </c>
      <c r="F33" s="4" t="str">
        <f>IF(ISERROR($E33),0,INDEX(Daten,$E33,Daten!G$1))</f>
        <v>2000</v>
      </c>
      <c r="G33" s="4" t="str">
        <f>IF(ISERROR($E33),0,INDEX(Daten,$E33,Daten!H$1))</f>
        <v>2025</v>
      </c>
      <c r="H33" s="4">
        <f>IF(ISERROR($E33),0,INDEX(Daten,$E33,Daten!I$1))</f>
        <v>4</v>
      </c>
      <c r="I33" s="4">
        <f>IF(ISERROR($E33),0,INDEX(Daten,$E33,Daten!J$1))</f>
        <v>3</v>
      </c>
      <c r="J33" s="4">
        <f>IF(ISERROR($E33),0,INDEX(Daten,$E33,Daten!K$1))</f>
        <v>1.6</v>
      </c>
      <c r="K33" s="4">
        <f>IF(ISERROR($E33),0,INDEX(Daten,$E33,Daten!L$1))</f>
        <v>3.6</v>
      </c>
      <c r="L33" s="4">
        <f>IF(ISERROR($E33),0,INDEX(Daten,$E33,Daten!M$1))</f>
        <v>4.8</v>
      </c>
      <c r="M33" s="4">
        <f>IF(ISERROR($E33),0,INDEX(Daten,$E33,Daten!N$1))</f>
        <v>6.6</v>
      </c>
      <c r="N33" s="4">
        <f>IF(ISERROR($E33),0,INDEX(Daten,$E33,Daten!O$1))</f>
        <v>6.8</v>
      </c>
      <c r="O33" s="4">
        <f>IF(ISERROR($E33),0,INDEX(Daten,$E33,Daten!P$1))</f>
        <v>5.6</v>
      </c>
      <c r="P33" s="4">
        <f>IF(ISERROR($E33),0,INDEX(Daten,$E33,Daten!Q$1))</f>
        <v>2.7</v>
      </c>
      <c r="Q33" s="4">
        <f>IF(ISERROR($E33),0,INDEX(Daten,$E33,Daten!R$1))</f>
        <v>-4.7</v>
      </c>
      <c r="R33" s="4">
        <f>IF(ISERROR($E33),0,INDEX(Daten,$E33,Daten!S$1))</f>
        <v>2.4</v>
      </c>
      <c r="S33" s="4">
        <f>IF(ISERROR($E33),0,INDEX(Daten,$E33,Daten!T$1))</f>
        <v>1.8</v>
      </c>
      <c r="T33" s="4">
        <f>IF(ISERROR($E33),0,INDEX(Daten,$E33,Daten!U$1))</f>
        <v>-0.8</v>
      </c>
      <c r="U33" s="4">
        <f>IF(ISERROR($E33),0,INDEX(Daten,$E33,Daten!V$1))</f>
        <v>0</v>
      </c>
      <c r="V33" s="4">
        <f>IF(ISERROR($E33),0,INDEX(Daten,$E33,Daten!W$1))</f>
        <v>2.2999999999999998</v>
      </c>
      <c r="W33" s="4">
        <f>IF(ISERROR($E33),0,INDEX(Daten,$E33,Daten!X$1))</f>
        <v>5.4</v>
      </c>
      <c r="X33" s="4">
        <f>IF(ISERROR($E33),0,INDEX(Daten,$E33,Daten!Y$1))</f>
        <v>2.5</v>
      </c>
      <c r="Y33" s="4">
        <f>IF(ISERROR($E33),0,INDEX(Daten,$E33,Daten!Z$1))</f>
        <v>5.2</v>
      </c>
      <c r="Z33" s="4">
        <f>IF(ISERROR($E33),0,INDEX(Daten,$E33,Daten!AA$1))</f>
        <v>3.2</v>
      </c>
      <c r="AA33" s="4">
        <f>IF(ISERROR($E33),0,INDEX(Daten,$E33,Daten!AB$1))</f>
        <v>2.2999999999999998</v>
      </c>
      <c r="AB33" s="4">
        <f>IF(ISERROR($E33),0,INDEX(Daten,$E33,Daten!AC$1))</f>
        <v>-5.5</v>
      </c>
      <c r="AC33" s="4">
        <f>IF(ISERROR($E33),0,INDEX(Daten,$E33,Daten!AD$1))</f>
        <v>3.6</v>
      </c>
      <c r="AD33" s="4">
        <f>IF(ISERROR($E33),0,INDEX(Daten,$E33,Daten!AE$1))</f>
        <v>2.4</v>
      </c>
      <c r="AE33" s="4">
        <f>IF(ISERROR($E33),0,INDEX(Daten,$E33,Daten!AF$1))</f>
        <v>-0.4</v>
      </c>
      <c r="AF33" s="4"/>
      <c r="AG33" s="4"/>
      <c r="AH33" s="4"/>
      <c r="AI33" s="4"/>
      <c r="AJ33" s="4"/>
    </row>
    <row r="34" spans="1:36" ht="13.5" x14ac:dyDescent="0.35">
      <c r="A34" s="7" t="s">
        <v>17</v>
      </c>
      <c r="B34" s="3" t="str">
        <f t="shared" si="0"/>
        <v>Wirtschaftswachstum</v>
      </c>
      <c r="C34" s="3" t="str">
        <f t="shared" si="1"/>
        <v>EU-Prognose</v>
      </c>
      <c r="D34" s="3" t="str">
        <f t="shared" si="2"/>
        <v>% zum Vorjahr</v>
      </c>
      <c r="E34" s="3" t="e">
        <f t="shared" si="3"/>
        <v>#N/A</v>
      </c>
      <c r="F34" s="4">
        <f>IF(ISERROR($E34),0,INDEX(Daten,$E34,Daten!G$1))</f>
        <v>0</v>
      </c>
      <c r="G34" s="4">
        <f>IF(ISERROR($E34),0,INDEX(Daten,$E34,Daten!H$1))</f>
        <v>0</v>
      </c>
      <c r="H34" s="4">
        <f>IF(ISERROR($E34),0,INDEX(Daten,$E34,Daten!I$1))</f>
        <v>0</v>
      </c>
      <c r="I34" s="4">
        <f>IF(ISERROR($E34),0,INDEX(Daten,$E34,Daten!J$1))</f>
        <v>0</v>
      </c>
      <c r="J34" s="4">
        <f>IF(ISERROR($E34),0,INDEX(Daten,$E34,Daten!K$1))</f>
        <v>0</v>
      </c>
      <c r="K34" s="4">
        <f>IF(ISERROR($E34),0,INDEX(Daten,$E34,Daten!L$1))</f>
        <v>0</v>
      </c>
      <c r="L34" s="4">
        <f>IF(ISERROR($E34),0,INDEX(Daten,$E34,Daten!M$1))</f>
        <v>0</v>
      </c>
      <c r="M34" s="4">
        <f>IF(ISERROR($E34),0,INDEX(Daten,$E34,Daten!N$1))</f>
        <v>0</v>
      </c>
      <c r="N34" s="4">
        <f>IF(ISERROR($E34),0,INDEX(Daten,$E34,Daten!O$1))</f>
        <v>0</v>
      </c>
      <c r="O34" s="4">
        <f>IF(ISERROR($E34),0,INDEX(Daten,$E34,Daten!P$1))</f>
        <v>0</v>
      </c>
      <c r="P34" s="4">
        <f>IF(ISERROR($E34),0,INDEX(Daten,$E34,Daten!Q$1))</f>
        <v>0</v>
      </c>
      <c r="Q34" s="4">
        <f>IF(ISERROR($E34),0,INDEX(Daten,$E34,Daten!R$1))</f>
        <v>0</v>
      </c>
      <c r="R34" s="4">
        <f>IF(ISERROR($E34),0,INDEX(Daten,$E34,Daten!S$1))</f>
        <v>0</v>
      </c>
      <c r="S34" s="4">
        <f>IF(ISERROR($E34),0,INDEX(Daten,$E34,Daten!T$1))</f>
        <v>0</v>
      </c>
      <c r="T34" s="4">
        <f>IF(ISERROR($E34),0,INDEX(Daten,$E34,Daten!U$1))</f>
        <v>0</v>
      </c>
      <c r="U34" s="4">
        <f>IF(ISERROR($E34),0,INDEX(Daten,$E34,Daten!V$1))</f>
        <v>0</v>
      </c>
      <c r="V34" s="4">
        <f>IF(ISERROR($E34),0,INDEX(Daten,$E34,Daten!W$1))</f>
        <v>0</v>
      </c>
      <c r="W34" s="4">
        <f>IF(ISERROR($E34),0,INDEX(Daten,$E34,Daten!X$1))</f>
        <v>0</v>
      </c>
      <c r="X34" s="4">
        <f>IF(ISERROR($E34),0,INDEX(Daten,$E34,Daten!Y$1))</f>
        <v>0</v>
      </c>
      <c r="Y34" s="4">
        <f>IF(ISERROR($E34),0,INDEX(Daten,$E34,Daten!Z$1))</f>
        <v>0</v>
      </c>
      <c r="Z34" s="4">
        <f>IF(ISERROR($E34),0,INDEX(Daten,$E34,Daten!AA$1))</f>
        <v>0</v>
      </c>
      <c r="AA34" s="4">
        <f>IF(ISERROR($E34),0,INDEX(Daten,$E34,Daten!AB$1))</f>
        <v>0</v>
      </c>
      <c r="AB34" s="4">
        <f>IF(ISERROR($E34),0,INDEX(Daten,$E34,Daten!AC$1))</f>
        <v>0</v>
      </c>
      <c r="AC34" s="4">
        <f>IF(ISERROR($E34),0,INDEX(Daten,$E34,Daten!AD$1))</f>
        <v>0</v>
      </c>
      <c r="AD34" s="4">
        <f>IF(ISERROR($E34),0,INDEX(Daten,$E34,Daten!AE$1))</f>
        <v>0</v>
      </c>
      <c r="AE34" s="4">
        <f>IF(ISERROR($E34),0,INDEX(Daten,$E34,Daten!AF$1))</f>
        <v>0</v>
      </c>
      <c r="AF34" s="4"/>
      <c r="AG34" s="4"/>
      <c r="AH34" s="4"/>
      <c r="AI34" s="4"/>
      <c r="AJ34" s="4"/>
    </row>
    <row r="35" spans="1:36" ht="13.5" x14ac:dyDescent="0.35">
      <c r="A35" s="7" t="s">
        <v>24</v>
      </c>
      <c r="B35" s="3" t="str">
        <f t="shared" si="0"/>
        <v>Wirtschaftswachstum</v>
      </c>
      <c r="C35" s="3" t="str">
        <f t="shared" si="1"/>
        <v>EU-Prognose</v>
      </c>
      <c r="D35" s="3" t="str">
        <f t="shared" si="2"/>
        <v>% zum Vorjahr</v>
      </c>
      <c r="E35" s="3">
        <f t="shared" si="3"/>
        <v>1067</v>
      </c>
      <c r="F35" s="4" t="str">
        <f>IF(ISERROR($E35),0,INDEX(Daten,$E35,Daten!G$1))</f>
        <v>2000</v>
      </c>
      <c r="G35" s="4" t="str">
        <f>IF(ISERROR($E35),0,INDEX(Daten,$E35,Daten!H$1))</f>
        <v>2025</v>
      </c>
      <c r="H35" s="4">
        <f>IF(ISERROR($E35),0,INDEX(Daten,$E35,Daten!I$1))</f>
        <v>4.5</v>
      </c>
      <c r="I35" s="4">
        <f>IF(ISERROR($E35),0,INDEX(Daten,$E35,Daten!J$1))</f>
        <v>4.0999999999999996</v>
      </c>
      <c r="J35" s="4">
        <f>IF(ISERROR($E35),0,INDEX(Daten,$E35,Daten!K$1))</f>
        <v>4.7</v>
      </c>
      <c r="K35" s="4">
        <f>IF(ISERROR($E35),0,INDEX(Daten,$E35,Daten!L$1))</f>
        <v>4.0999999999999996</v>
      </c>
      <c r="L35" s="4">
        <f>IF(ISERROR($E35),0,INDEX(Daten,$E35,Daten!M$1))</f>
        <v>4.8</v>
      </c>
      <c r="M35" s="4">
        <f>IF(ISERROR($E35),0,INDEX(Daten,$E35,Daten!N$1))</f>
        <v>4.2</v>
      </c>
      <c r="N35" s="4">
        <f>IF(ISERROR($E35),0,INDEX(Daten,$E35,Daten!O$1))</f>
        <v>4</v>
      </c>
      <c r="O35" s="4">
        <f>IF(ISERROR($E35),0,INDEX(Daten,$E35,Daten!P$1))</f>
        <v>0.2</v>
      </c>
      <c r="P35" s="4">
        <f>IF(ISERROR($E35),0,INDEX(Daten,$E35,Daten!Q$1))</f>
        <v>1.1000000000000001</v>
      </c>
      <c r="Q35" s="4">
        <f>IF(ISERROR($E35),0,INDEX(Daten,$E35,Daten!R$1))</f>
        <v>-6.7</v>
      </c>
      <c r="R35" s="4">
        <f>IF(ISERROR($E35),0,INDEX(Daten,$E35,Daten!S$1))</f>
        <v>1.1000000000000001</v>
      </c>
      <c r="S35" s="4">
        <f>IF(ISERROR($E35),0,INDEX(Daten,$E35,Daten!T$1))</f>
        <v>1.9</v>
      </c>
      <c r="T35" s="4">
        <f>IF(ISERROR($E35),0,INDEX(Daten,$E35,Daten!U$1))</f>
        <v>-1.4</v>
      </c>
      <c r="U35" s="4">
        <f>IF(ISERROR($E35),0,INDEX(Daten,$E35,Daten!V$1))</f>
        <v>1.9</v>
      </c>
      <c r="V35" s="4">
        <f>IF(ISERROR($E35),0,INDEX(Daten,$E35,Daten!W$1))</f>
        <v>4.2</v>
      </c>
      <c r="W35" s="4">
        <f>IF(ISERROR($E35),0,INDEX(Daten,$E35,Daten!X$1))</f>
        <v>3.8</v>
      </c>
      <c r="X35" s="4">
        <f>IF(ISERROR($E35),0,INDEX(Daten,$E35,Daten!Y$1))</f>
        <v>2.1</v>
      </c>
      <c r="Y35" s="4">
        <f>IF(ISERROR($E35),0,INDEX(Daten,$E35,Daten!Z$1))</f>
        <v>4.3</v>
      </c>
      <c r="Z35" s="4">
        <f>IF(ISERROR($E35),0,INDEX(Daten,$E35,Daten!AA$1))</f>
        <v>5.4</v>
      </c>
      <c r="AA35" s="4">
        <f>IF(ISERROR($E35),0,INDEX(Daten,$E35,Daten!AB$1))</f>
        <v>4.5999999999999996</v>
      </c>
      <c r="AB35" s="4">
        <f>IF(ISERROR($E35),0,INDEX(Daten,$E35,Daten!AC$1))</f>
        <v>-4.5</v>
      </c>
      <c r="AC35" s="4">
        <f>IF(ISERROR($E35),0,INDEX(Daten,$E35,Daten!AD$1))</f>
        <v>7.1</v>
      </c>
      <c r="AD35" s="4">
        <f>IF(ISERROR($E35),0,INDEX(Daten,$E35,Daten!AE$1))</f>
        <v>4.5999999999999996</v>
      </c>
      <c r="AE35" s="4">
        <f>IF(ISERROR($E35),0,INDEX(Daten,$E35,Daten!AF$1))</f>
        <v>-0.8</v>
      </c>
      <c r="AF35" s="4"/>
      <c r="AG35" s="4"/>
      <c r="AH35" s="4"/>
      <c r="AI35" s="4"/>
      <c r="AJ35" s="4"/>
    </row>
    <row r="36" spans="1:36" ht="13.5" x14ac:dyDescent="0.35">
      <c r="A36" s="7" t="s">
        <v>57</v>
      </c>
      <c r="B36" s="3" t="str">
        <f t="shared" si="0"/>
        <v>Wirtschaftswachstum</v>
      </c>
      <c r="C36" s="3" t="str">
        <f t="shared" si="1"/>
        <v>EU-Prognose</v>
      </c>
      <c r="D36" s="3" t="str">
        <f t="shared" si="2"/>
        <v>% zum Vorjahr</v>
      </c>
      <c r="E36" s="3">
        <f t="shared" si="3"/>
        <v>1068</v>
      </c>
      <c r="F36" s="4" t="str">
        <f>IF(ISERROR($E36),0,INDEX(Daten,$E36,Daten!G$1))</f>
        <v>2000</v>
      </c>
      <c r="G36" s="4" t="str">
        <f>IF(ISERROR($E36),0,INDEX(Daten,$E36,Daten!H$1))</f>
        <v>2025</v>
      </c>
      <c r="H36" s="4">
        <f>IF(ISERROR($E36),0,INDEX(Daten,$E36,Daten!I$1))</f>
        <v>3.5</v>
      </c>
      <c r="I36" s="4">
        <f>IF(ISERROR($E36),0,INDEX(Daten,$E36,Daten!J$1))</f>
        <v>2.7</v>
      </c>
      <c r="J36" s="4">
        <f>IF(ISERROR($E36),0,INDEX(Daten,$E36,Daten!K$1))</f>
        <v>2.2000000000000002</v>
      </c>
      <c r="K36" s="4">
        <f>IF(ISERROR($E36),0,INDEX(Daten,$E36,Daten!L$1))</f>
        <v>3.3</v>
      </c>
      <c r="L36" s="4">
        <f>IF(ISERROR($E36),0,INDEX(Daten,$E36,Daten!M$1))</f>
        <v>2.2999999999999998</v>
      </c>
      <c r="M36" s="4">
        <f>IF(ISERROR($E36),0,INDEX(Daten,$E36,Daten!N$1))</f>
        <v>3</v>
      </c>
      <c r="N36" s="4">
        <f>IF(ISERROR($E36),0,INDEX(Daten,$E36,Daten!O$1))</f>
        <v>2.7</v>
      </c>
      <c r="O36" s="4">
        <f>IF(ISERROR($E36),0,INDEX(Daten,$E36,Daten!P$1))</f>
        <v>2.4</v>
      </c>
      <c r="P36" s="4">
        <f>IF(ISERROR($E36),0,INDEX(Daten,$E36,Daten!Q$1))</f>
        <v>-0.3</v>
      </c>
      <c r="Q36" s="4">
        <f>IF(ISERROR($E36),0,INDEX(Daten,$E36,Daten!R$1))</f>
        <v>-4.0999999999999996</v>
      </c>
      <c r="R36" s="4">
        <f>IF(ISERROR($E36),0,INDEX(Daten,$E36,Daten!S$1))</f>
        <v>2.1</v>
      </c>
      <c r="S36" s="4">
        <f>IF(ISERROR($E36),0,INDEX(Daten,$E36,Daten!T$1))</f>
        <v>1.3</v>
      </c>
      <c r="T36" s="4">
        <f>IF(ISERROR($E36),0,INDEX(Daten,$E36,Daten!U$1))</f>
        <v>1.4</v>
      </c>
      <c r="U36" s="4">
        <f>IF(ISERROR($E36),0,INDEX(Daten,$E36,Daten!V$1))</f>
        <v>2.2000000000000002</v>
      </c>
      <c r="V36" s="4">
        <f>IF(ISERROR($E36),0,INDEX(Daten,$E36,Daten!W$1))</f>
        <v>2.9</v>
      </c>
      <c r="W36" s="4">
        <f>IF(ISERROR($E36),0,INDEX(Daten,$E36,Daten!X$1))</f>
        <v>2.4</v>
      </c>
      <c r="X36" s="4">
        <f>IF(ISERROR($E36),0,INDEX(Daten,$E36,Daten!Y$1))</f>
        <v>1.7</v>
      </c>
      <c r="Y36" s="4">
        <f>IF(ISERROR($E36),0,INDEX(Daten,$E36,Daten!Z$1))</f>
        <v>1.7</v>
      </c>
      <c r="Z36" s="4">
        <f>IF(ISERROR($E36),0,INDEX(Daten,$E36,Daten!AA$1))</f>
        <v>1.3</v>
      </c>
      <c r="AA36" s="4">
        <f>IF(ISERROR($E36),0,INDEX(Daten,$E36,Daten!AB$1))</f>
        <v>1.3</v>
      </c>
      <c r="AB36" s="4">
        <f>IF(ISERROR($E36),0,INDEX(Daten,$E36,Daten!AC$1))</f>
        <v>-10.4</v>
      </c>
      <c r="AC36" s="4">
        <f>IF(ISERROR($E36),0,INDEX(Daten,$E36,Daten!AD$1))</f>
        <v>8.6999999999999993</v>
      </c>
      <c r="AD36" s="4">
        <f>IF(ISERROR($E36),0,INDEX(Daten,$E36,Daten!AE$1))</f>
        <v>4.3</v>
      </c>
      <c r="AE36" s="4">
        <f>IF(ISERROR($E36),0,INDEX(Daten,$E36,Daten!AF$1))</f>
        <v>0.6</v>
      </c>
      <c r="AF36" s="4"/>
      <c r="AG36" s="4"/>
      <c r="AH36" s="4"/>
      <c r="AI36" s="4"/>
      <c r="AJ36" s="4"/>
    </row>
    <row r="37" spans="1:36" ht="13.5" x14ac:dyDescent="0.35">
      <c r="A37" s="7" t="s">
        <v>30</v>
      </c>
      <c r="B37" s="3" t="str">
        <f t="shared" si="0"/>
        <v>Wirtschaftswachstum</v>
      </c>
      <c r="C37" s="3" t="str">
        <f t="shared" si="1"/>
        <v>EU-Prognose</v>
      </c>
      <c r="D37" s="3" t="str">
        <f t="shared" si="2"/>
        <v>% zum Vorjahr</v>
      </c>
      <c r="E37" s="3">
        <f t="shared" si="3"/>
        <v>1069</v>
      </c>
      <c r="F37" s="4" t="str">
        <f>IF(ISERROR($E37),0,INDEX(Daten,$E37,Daten!G$1))</f>
        <v>2000</v>
      </c>
      <c r="G37" s="4" t="str">
        <f>IF(ISERROR($E37),0,INDEX(Daten,$E37,Daten!H$1))</f>
        <v>2025</v>
      </c>
      <c r="H37" s="4">
        <f>IF(ISERROR($E37),0,INDEX(Daten,$E37,Daten!I$1))</f>
        <v>6</v>
      </c>
      <c r="I37" s="4">
        <f>IF(ISERROR($E37),0,INDEX(Daten,$E37,Daten!J$1))</f>
        <v>4</v>
      </c>
      <c r="J37" s="4">
        <f>IF(ISERROR($E37),0,INDEX(Daten,$E37,Daten!K$1))</f>
        <v>3.7</v>
      </c>
      <c r="K37" s="4">
        <f>IF(ISERROR($E37),0,INDEX(Daten,$E37,Daten!L$1))</f>
        <v>2.6</v>
      </c>
      <c r="L37" s="4">
        <f>IF(ISERROR($E37),0,INDEX(Daten,$E37,Daten!M$1))</f>
        <v>5</v>
      </c>
      <c r="M37" s="4">
        <f>IF(ISERROR($E37),0,INDEX(Daten,$E37,Daten!N$1))</f>
        <v>4.9000000000000004</v>
      </c>
      <c r="N37" s="4">
        <f>IF(ISERROR($E37),0,INDEX(Daten,$E37,Daten!O$1))</f>
        <v>4.7</v>
      </c>
      <c r="O37" s="4">
        <f>IF(ISERROR($E37),0,INDEX(Daten,$E37,Daten!P$1))</f>
        <v>5.0999999999999996</v>
      </c>
      <c r="P37" s="4">
        <f>IF(ISERROR($E37),0,INDEX(Daten,$E37,Daten!Q$1))</f>
        <v>3.6</v>
      </c>
      <c r="Q37" s="4">
        <f>IF(ISERROR($E37),0,INDEX(Daten,$E37,Daten!R$1))</f>
        <v>-2</v>
      </c>
      <c r="R37" s="4">
        <f>IF(ISERROR($E37),0,INDEX(Daten,$E37,Daten!S$1))</f>
        <v>2</v>
      </c>
      <c r="S37" s="4">
        <f>IF(ISERROR($E37),0,INDEX(Daten,$E37,Daten!T$1))</f>
        <v>0.4</v>
      </c>
      <c r="T37" s="4">
        <f>IF(ISERROR($E37),0,INDEX(Daten,$E37,Daten!U$1))</f>
        <v>-3.4</v>
      </c>
      <c r="U37" s="4">
        <f>IF(ISERROR($E37),0,INDEX(Daten,$E37,Daten!V$1))</f>
        <v>-6.6</v>
      </c>
      <c r="V37" s="4">
        <f>IF(ISERROR($E37),0,INDEX(Daten,$E37,Daten!W$1))</f>
        <v>-1.8</v>
      </c>
      <c r="W37" s="4">
        <f>IF(ISERROR($E37),0,INDEX(Daten,$E37,Daten!X$1))</f>
        <v>3.2</v>
      </c>
      <c r="X37" s="4">
        <f>IF(ISERROR($E37),0,INDEX(Daten,$E37,Daten!Y$1))</f>
        <v>6.4</v>
      </c>
      <c r="Y37" s="4">
        <f>IF(ISERROR($E37),0,INDEX(Daten,$E37,Daten!Z$1))</f>
        <v>5.2</v>
      </c>
      <c r="Z37" s="4">
        <f>IF(ISERROR($E37),0,INDEX(Daten,$E37,Daten!AA$1))</f>
        <v>5.2</v>
      </c>
      <c r="AA37" s="4">
        <f>IF(ISERROR($E37),0,INDEX(Daten,$E37,Daten!AB$1))</f>
        <v>3.1</v>
      </c>
      <c r="AB37" s="4">
        <f>IF(ISERROR($E37),0,INDEX(Daten,$E37,Daten!AC$1))</f>
        <v>-3.4</v>
      </c>
      <c r="AC37" s="4">
        <f>IF(ISERROR($E37),0,INDEX(Daten,$E37,Daten!AD$1))</f>
        <v>9.9</v>
      </c>
      <c r="AD37" s="4">
        <f>IF(ISERROR($E37),0,INDEX(Daten,$E37,Daten!AE$1))</f>
        <v>5.0999999999999996</v>
      </c>
      <c r="AE37" s="4">
        <f>IF(ISERROR($E37),0,INDEX(Daten,$E37,Daten!AF$1))</f>
        <v>2.4</v>
      </c>
      <c r="AF37" s="4"/>
      <c r="AG37" s="4"/>
      <c r="AH37" s="4"/>
      <c r="AI37" s="4"/>
      <c r="AJ37" s="4"/>
    </row>
    <row r="38" spans="1:36" ht="13.5" x14ac:dyDescent="0.35">
      <c r="A38" s="19" t="s">
        <v>148</v>
      </c>
      <c r="B38" s="3" t="str">
        <f t="shared" si="0"/>
        <v>Wirtschaftswachstum</v>
      </c>
      <c r="C38" s="3" t="str">
        <f t="shared" si="1"/>
        <v>EU-Prognose</v>
      </c>
      <c r="D38" s="3" t="str">
        <f t="shared" si="2"/>
        <v>% zum Vorjahr</v>
      </c>
      <c r="E38" s="3" t="e">
        <f t="shared" si="3"/>
        <v>#N/A</v>
      </c>
      <c r="F38" s="4">
        <f>IF(ISERROR($E38),0,INDEX(Daten,$E38,Daten!G$1))</f>
        <v>0</v>
      </c>
      <c r="G38" s="4">
        <f>IF(ISERROR($E38),0,INDEX(Daten,$E38,Daten!H$1))</f>
        <v>0</v>
      </c>
      <c r="H38" s="4">
        <f>IF(ISERROR($E38),0,INDEX(Daten,$E38,Daten!I$1))</f>
        <v>0</v>
      </c>
      <c r="I38" s="4">
        <f>IF(ISERROR($E38),0,INDEX(Daten,$E38,Daten!J$1))</f>
        <v>0</v>
      </c>
      <c r="J38" s="4">
        <f>IF(ISERROR($E38),0,INDEX(Daten,$E38,Daten!K$1))</f>
        <v>0</v>
      </c>
      <c r="K38" s="4">
        <f>IF(ISERROR($E38),0,INDEX(Daten,$E38,Daten!L$1))</f>
        <v>0</v>
      </c>
      <c r="L38" s="4">
        <f>IF(ISERROR($E38),0,INDEX(Daten,$E38,Daten!M$1))</f>
        <v>0</v>
      </c>
      <c r="M38" s="4">
        <f>IF(ISERROR($E38),0,INDEX(Daten,$E38,Daten!N$1))</f>
        <v>0</v>
      </c>
      <c r="N38" s="4">
        <f>IF(ISERROR($E38),0,INDEX(Daten,$E38,Daten!O$1))</f>
        <v>0</v>
      </c>
      <c r="O38" s="4">
        <f>IF(ISERROR($E38),0,INDEX(Daten,$E38,Daten!P$1))</f>
        <v>0</v>
      </c>
      <c r="P38" s="4">
        <f>IF(ISERROR($E38),0,INDEX(Daten,$E38,Daten!Q$1))</f>
        <v>0</v>
      </c>
      <c r="Q38" s="4">
        <f>IF(ISERROR($E38),0,INDEX(Daten,$E38,Daten!R$1))</f>
        <v>0</v>
      </c>
      <c r="R38" s="4">
        <f>IF(ISERROR($E38),0,INDEX(Daten,$E38,Daten!S$1))</f>
        <v>0</v>
      </c>
      <c r="S38" s="4">
        <f>IF(ISERROR($E38),0,INDEX(Daten,$E38,Daten!T$1))</f>
        <v>0</v>
      </c>
      <c r="T38" s="4">
        <f>IF(ISERROR($E38),0,INDEX(Daten,$E38,Daten!U$1))</f>
        <v>0</v>
      </c>
      <c r="U38" s="4">
        <f>IF(ISERROR($E38),0,INDEX(Daten,$E38,Daten!V$1))</f>
        <v>0</v>
      </c>
      <c r="V38" s="4">
        <f>IF(ISERROR($E38),0,INDEX(Daten,$E38,Daten!W$1))</f>
        <v>0</v>
      </c>
      <c r="W38" s="4">
        <f>IF(ISERROR($E38),0,INDEX(Daten,$E38,Daten!X$1))</f>
        <v>0</v>
      </c>
      <c r="X38" s="4">
        <f>IF(ISERROR($E38),0,INDEX(Daten,$E38,Daten!Y$1))</f>
        <v>0</v>
      </c>
      <c r="Y38" s="4">
        <f>IF(ISERROR($E38),0,INDEX(Daten,$E38,Daten!Z$1))</f>
        <v>0</v>
      </c>
      <c r="Z38" s="4">
        <f>IF(ISERROR($E38),0,INDEX(Daten,$E38,Daten!AA$1))</f>
        <v>0</v>
      </c>
      <c r="AA38" s="4">
        <f>IF(ISERROR($E38),0,INDEX(Daten,$E38,Daten!AB$1))</f>
        <v>0</v>
      </c>
      <c r="AB38" s="4">
        <f>IF(ISERROR($E38),0,INDEX(Daten,$E38,Daten!AC$1))</f>
        <v>0</v>
      </c>
      <c r="AC38" s="4">
        <f>IF(ISERROR($E38),0,INDEX(Daten,$E38,Daten!AD$1))</f>
        <v>0</v>
      </c>
      <c r="AD38" s="4">
        <f>IF(ISERROR($E38),0,INDEX(Daten,$E38,Daten!AE$1))</f>
        <v>0</v>
      </c>
      <c r="AE38" s="4">
        <f>IF(ISERROR($E38),0,INDEX(Daten,$E38,Daten!AF$1))</f>
        <v>0</v>
      </c>
    </row>
    <row r="39" spans="1:36" ht="13.5" x14ac:dyDescent="0.35">
      <c r="A39" s="19" t="s">
        <v>368</v>
      </c>
      <c r="B39" s="3" t="str">
        <f t="shared" si="0"/>
        <v>Wirtschaftswachstum</v>
      </c>
      <c r="C39" s="3" t="str">
        <f t="shared" si="1"/>
        <v>EU-Prognose</v>
      </c>
      <c r="D39" s="3" t="str">
        <f t="shared" si="2"/>
        <v>% zum Vorjahr</v>
      </c>
      <c r="E39" s="3">
        <f t="shared" si="3"/>
        <v>1046</v>
      </c>
      <c r="F39" s="4" t="str">
        <f>IF(ISERROR($E39),0,INDEX(Daten,$E39,Daten!G$1))</f>
        <v>2000</v>
      </c>
      <c r="G39" s="4" t="str">
        <f>IF(ISERROR($E39),0,INDEX(Daten,$E39,Daten!H$1))</f>
        <v>2025</v>
      </c>
      <c r="H39" s="4">
        <f>IF(ISERROR($E39),0,INDEX(Daten,$E39,Daten!I$1))</f>
        <v>3.9</v>
      </c>
      <c r="I39" s="4">
        <f>IF(ISERROR($E39),0,INDEX(Daten,$E39,Daten!J$1))</f>
        <v>2.1</v>
      </c>
      <c r="J39" s="4">
        <f>IF(ISERROR($E39),0,INDEX(Daten,$E39,Daten!K$1))</f>
        <v>1.1000000000000001</v>
      </c>
      <c r="K39" s="4">
        <f>IF(ISERROR($E39),0,INDEX(Daten,$E39,Daten!L$1))</f>
        <v>0.9</v>
      </c>
      <c r="L39" s="4">
        <f>IF(ISERROR($E39),0,INDEX(Daten,$E39,Daten!M$1))</f>
        <v>2.5</v>
      </c>
      <c r="M39" s="4">
        <f>IF(ISERROR($E39),0,INDEX(Daten,$E39,Daten!N$1))</f>
        <v>1.9</v>
      </c>
      <c r="N39" s="4">
        <f>IF(ISERROR($E39),0,INDEX(Daten,$E39,Daten!O$1))</f>
        <v>3.5</v>
      </c>
      <c r="O39" s="4">
        <f>IF(ISERROR($E39),0,INDEX(Daten,$E39,Daten!P$1))</f>
        <v>3.1</v>
      </c>
      <c r="P39" s="4">
        <f>IF(ISERROR($E39),0,INDEX(Daten,$E39,Daten!Q$1))</f>
        <v>0.6</v>
      </c>
      <c r="Q39" s="4">
        <f>IF(ISERROR($E39),0,INDEX(Daten,$E39,Daten!R$1))</f>
        <v>-4.3</v>
      </c>
      <c r="R39" s="4">
        <f>IF(ISERROR($E39),0,INDEX(Daten,$E39,Daten!S$1))</f>
        <v>2.2000000000000002</v>
      </c>
      <c r="S39" s="4">
        <f>IF(ISERROR($E39),0,INDEX(Daten,$E39,Daten!T$1))</f>
        <v>1.8</v>
      </c>
      <c r="T39" s="4">
        <f>IF(ISERROR($E39),0,INDEX(Daten,$E39,Daten!U$1))</f>
        <v>-0.7</v>
      </c>
      <c r="U39" s="4">
        <f>IF(ISERROR($E39),0,INDEX(Daten,$E39,Daten!V$1))</f>
        <v>0</v>
      </c>
      <c r="V39" s="4">
        <f>IF(ISERROR($E39),0,INDEX(Daten,$E39,Daten!W$1))</f>
        <v>1.6</v>
      </c>
      <c r="W39" s="4">
        <f>IF(ISERROR($E39),0,INDEX(Daten,$E39,Daten!X$1))</f>
        <v>2.2999999999999998</v>
      </c>
      <c r="X39" s="4">
        <f>IF(ISERROR($E39),0,INDEX(Daten,$E39,Daten!Y$1))</f>
        <v>2</v>
      </c>
      <c r="Y39" s="4">
        <f>IF(ISERROR($E39),0,INDEX(Daten,$E39,Daten!Z$1))</f>
        <v>2.8</v>
      </c>
      <c r="Z39" s="4">
        <f>IF(ISERROR($E39),0,INDEX(Daten,$E39,Daten!AA$1))</f>
        <v>2.1</v>
      </c>
      <c r="AA39" s="4">
        <f>IF(ISERROR($E39),0,INDEX(Daten,$E39,Daten!AB$1))</f>
        <v>1.5</v>
      </c>
      <c r="AB39" s="4">
        <f>IF(ISERROR($E39),0,INDEX(Daten,$E39,Daten!AC$1))</f>
        <v>-5.6</v>
      </c>
      <c r="AC39" s="4">
        <f>IF(ISERROR($E39),0,INDEX(Daten,$E39,Daten!AD$1))</f>
        <v>6</v>
      </c>
      <c r="AD39" s="4">
        <f>IF(ISERROR($E39),0,INDEX(Daten,$E39,Daten!AE$1))</f>
        <v>3.4</v>
      </c>
      <c r="AE39" s="4">
        <f>IF(ISERROR($E39),0,INDEX(Daten,$E39,Daten!AF$1))</f>
        <v>0.5</v>
      </c>
    </row>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R39"/>
  <sheetViews>
    <sheetView workbookViewId="0">
      <selection activeCell="B39" sqref="B39"/>
    </sheetView>
  </sheetViews>
  <sheetFormatPr baseColWidth="10" defaultRowHeight="12.5" x14ac:dyDescent="0.25"/>
  <cols>
    <col min="1" max="1" width="46.453125" bestFit="1" customWidth="1"/>
    <col min="2" max="2" width="21.54296875" bestFit="1" customWidth="1"/>
    <col min="3" max="3" width="6.54296875" bestFit="1" customWidth="1"/>
    <col min="4" max="4" width="6.90625" bestFit="1" customWidth="1"/>
    <col min="5" max="5" width="11.453125" style="13"/>
    <col min="6" max="6" width="27.36328125" bestFit="1" customWidth="1"/>
    <col min="8" max="8" width="14.90625" bestFit="1" customWidth="1"/>
    <col min="9" max="9" width="5.54296875" style="5" bestFit="1" customWidth="1"/>
    <col min="10" max="10" width="6.6328125" style="5" bestFit="1" customWidth="1"/>
    <col min="11" max="11" width="11.453125" style="27"/>
    <col min="12" max="12" width="11.453125" style="13"/>
  </cols>
  <sheetData>
    <row r="1" spans="1:18" ht="13.5" x14ac:dyDescent="0.35">
      <c r="A1" s="6" t="s">
        <v>50</v>
      </c>
      <c r="B1" s="2" t="s">
        <v>49</v>
      </c>
      <c r="C1" s="2" t="s">
        <v>51</v>
      </c>
      <c r="D1" s="2" t="s">
        <v>52</v>
      </c>
      <c r="E1" s="9">
        <f>Auswahl_Jahr</f>
        <v>2023</v>
      </c>
      <c r="F1" s="9" t="str">
        <f>"Spaltenindex für das Jahr " &amp; Auswahl_Jahr</f>
        <v>Spaltenindex für das Jahr 2023</v>
      </c>
      <c r="H1" s="9" t="s">
        <v>105</v>
      </c>
      <c r="I1" s="9" t="s">
        <v>106</v>
      </c>
      <c r="J1" s="9" t="s">
        <v>107</v>
      </c>
      <c r="K1" s="26" t="s">
        <v>142</v>
      </c>
      <c r="L1" s="11"/>
    </row>
    <row r="2" spans="1:18" ht="13.5" x14ac:dyDescent="0.35">
      <c r="A2" s="7" t="s">
        <v>342</v>
      </c>
      <c r="B2" s="3" t="str">
        <f t="shared" ref="B2:B39" si="0">Merkmal</f>
        <v>Wirtschaftswachstum</v>
      </c>
      <c r="C2" s="3" t="str">
        <f t="shared" ref="C2:C39" si="1">Merkmal_Quelle</f>
        <v>EU-Prognose</v>
      </c>
      <c r="D2" s="3" t="str">
        <f t="shared" ref="D2:D39" si="2">Merkmal_Einheit</f>
        <v>% zum Vorjahr</v>
      </c>
      <c r="E2" s="25">
        <f>VLOOKUP(A2,Daten_Auswahl,$F$2,FALSE)</f>
        <v>0</v>
      </c>
      <c r="F2">
        <f>LOOKUP(Auswahl_Jahr,Daten!2:2,Daten!1:1)-1</f>
        <v>31</v>
      </c>
      <c r="G2" s="4"/>
      <c r="H2" s="4" t="s">
        <v>343</v>
      </c>
      <c r="I2" s="10">
        <v>5.85</v>
      </c>
      <c r="J2" s="10">
        <v>5750</v>
      </c>
      <c r="K2" s="12">
        <f>E2</f>
        <v>0</v>
      </c>
      <c r="L2" s="25" t="e">
        <f>IF(K2&lt;0,K2*-1,NA())</f>
        <v>#N/A</v>
      </c>
      <c r="M2" s="4"/>
      <c r="N2" s="4"/>
      <c r="O2" s="4"/>
      <c r="P2" s="4"/>
      <c r="Q2" s="4"/>
      <c r="R2" s="4"/>
    </row>
    <row r="3" spans="1:18" ht="13.5" x14ac:dyDescent="0.35">
      <c r="A3" s="7" t="s">
        <v>9</v>
      </c>
      <c r="B3" s="3" t="str">
        <f t="shared" si="0"/>
        <v>Wirtschaftswachstum</v>
      </c>
      <c r="C3" s="3" t="str">
        <f t="shared" si="1"/>
        <v>EU-Prognose</v>
      </c>
      <c r="D3" s="3" t="str">
        <f t="shared" si="2"/>
        <v>% zum Vorjahr</v>
      </c>
      <c r="E3" s="25">
        <f t="shared" ref="E3:E39" si="3">VLOOKUP(A3,Daten_Auswahl,$F$2,FALSE)</f>
        <v>1.5</v>
      </c>
      <c r="G3" s="4"/>
      <c r="H3" s="4" t="s">
        <v>108</v>
      </c>
      <c r="I3" s="10">
        <v>3.73</v>
      </c>
      <c r="J3" s="10">
        <v>13700</v>
      </c>
      <c r="K3" s="12">
        <f>E3</f>
        <v>1.5</v>
      </c>
      <c r="L3" s="25" t="e">
        <f>IF(K3&lt;0,K3*-1,NA())</f>
        <v>#N/A</v>
      </c>
      <c r="M3" s="4"/>
      <c r="N3" s="4"/>
      <c r="O3" s="4"/>
      <c r="P3" s="4"/>
      <c r="Q3" s="4"/>
      <c r="R3" s="4"/>
    </row>
    <row r="4" spans="1:18" ht="13.5" x14ac:dyDescent="0.35">
      <c r="A4" s="7" t="s">
        <v>25</v>
      </c>
      <c r="B4" s="3" t="str">
        <f t="shared" si="0"/>
        <v>Wirtschaftswachstum</v>
      </c>
      <c r="C4" s="3" t="str">
        <f t="shared" si="1"/>
        <v>EU-Prognose</v>
      </c>
      <c r="D4" s="3" t="str">
        <f t="shared" si="2"/>
        <v>% zum Vorjahr</v>
      </c>
      <c r="E4" s="25">
        <f t="shared" si="3"/>
        <v>2</v>
      </c>
      <c r="F4" s="4"/>
      <c r="G4" s="4"/>
      <c r="H4" s="4" t="s">
        <v>109</v>
      </c>
      <c r="I4" s="4">
        <v>6.52</v>
      </c>
      <c r="J4" s="4">
        <v>7100</v>
      </c>
      <c r="K4" s="12">
        <f t="shared" ref="K4:K39" si="4">E4</f>
        <v>2</v>
      </c>
      <c r="L4" s="25" t="e">
        <f t="shared" ref="L4:L39" si="5">IF(K4&lt;0,K4*-1,NA())</f>
        <v>#N/A</v>
      </c>
      <c r="M4" s="4"/>
      <c r="N4" s="4"/>
      <c r="O4" s="4"/>
      <c r="P4" s="4"/>
      <c r="Q4" s="4"/>
      <c r="R4" s="4"/>
    </row>
    <row r="5" spans="1:18" ht="13.5" x14ac:dyDescent="0.35">
      <c r="A5" s="7" t="s">
        <v>5</v>
      </c>
      <c r="B5" s="3" t="str">
        <f t="shared" si="0"/>
        <v>Wirtschaftswachstum</v>
      </c>
      <c r="C5" s="3" t="str">
        <f t="shared" si="1"/>
        <v>EU-Prognose</v>
      </c>
      <c r="D5" s="3" t="str">
        <f t="shared" si="2"/>
        <v>% zum Vorjahr</v>
      </c>
      <c r="E5" s="25">
        <f t="shared" si="3"/>
        <v>0.5</v>
      </c>
      <c r="F5" s="4"/>
      <c r="G5" s="4"/>
      <c r="H5" s="4" t="s">
        <v>110</v>
      </c>
      <c r="I5" s="4">
        <v>4.3999999999999995</v>
      </c>
      <c r="J5" s="4">
        <v>17750</v>
      </c>
      <c r="K5" s="12">
        <f t="shared" si="4"/>
        <v>0.5</v>
      </c>
      <c r="L5" s="25" t="e">
        <f t="shared" si="5"/>
        <v>#N/A</v>
      </c>
      <c r="M5" s="4"/>
      <c r="N5" s="4"/>
      <c r="O5" s="4"/>
      <c r="P5" s="4"/>
      <c r="Q5" s="4"/>
      <c r="R5" s="4"/>
    </row>
    <row r="6" spans="1:18" ht="13.5" x14ac:dyDescent="0.35">
      <c r="A6" s="7" t="s">
        <v>2</v>
      </c>
      <c r="B6" s="3" t="str">
        <f t="shared" si="0"/>
        <v>Wirtschaftswachstum</v>
      </c>
      <c r="C6" s="3" t="str">
        <f t="shared" si="1"/>
        <v>EU-Prognose</v>
      </c>
      <c r="D6" s="3" t="str">
        <f t="shared" si="2"/>
        <v>% zum Vorjahr</v>
      </c>
      <c r="E6" s="25">
        <f t="shared" si="3"/>
        <v>-0.3</v>
      </c>
      <c r="F6" s="4"/>
      <c r="G6" s="4"/>
      <c r="H6" s="4" t="s">
        <v>111</v>
      </c>
      <c r="I6" s="4">
        <v>4.55</v>
      </c>
      <c r="J6" s="4">
        <v>14000</v>
      </c>
      <c r="K6" s="12">
        <f t="shared" si="4"/>
        <v>-0.3</v>
      </c>
      <c r="L6" s="25">
        <f t="shared" si="5"/>
        <v>0.3</v>
      </c>
      <c r="M6" s="4"/>
      <c r="N6" s="4"/>
      <c r="O6" s="4"/>
      <c r="P6" s="4"/>
      <c r="Q6" s="4"/>
      <c r="R6" s="4"/>
    </row>
    <row r="7" spans="1:18" ht="13.5" x14ac:dyDescent="0.35">
      <c r="A7" s="7" t="s">
        <v>18</v>
      </c>
      <c r="B7" s="3" t="str">
        <f t="shared" si="0"/>
        <v>Wirtschaftswachstum</v>
      </c>
      <c r="C7" s="3" t="str">
        <f t="shared" si="1"/>
        <v>EU-Prognose</v>
      </c>
      <c r="D7" s="3" t="str">
        <f t="shared" si="2"/>
        <v>% zum Vorjahr</v>
      </c>
      <c r="E7" s="25">
        <f t="shared" si="3"/>
        <v>-3.5</v>
      </c>
      <c r="F7" s="4"/>
      <c r="G7" s="4"/>
      <c r="H7" s="4" t="s">
        <v>112</v>
      </c>
      <c r="I7" s="4">
        <v>6.65</v>
      </c>
      <c r="J7" s="4">
        <v>19750</v>
      </c>
      <c r="K7" s="12">
        <f t="shared" si="4"/>
        <v>-3.5</v>
      </c>
      <c r="L7" s="25">
        <f t="shared" si="5"/>
        <v>3.5</v>
      </c>
      <c r="M7" s="4"/>
      <c r="N7" s="4"/>
      <c r="O7" s="4"/>
      <c r="P7" s="4"/>
      <c r="Q7" s="4"/>
      <c r="R7" s="4"/>
    </row>
    <row r="8" spans="1:18" ht="13.5" x14ac:dyDescent="0.35">
      <c r="A8" s="7" t="s">
        <v>14</v>
      </c>
      <c r="B8" s="3" t="str">
        <f t="shared" si="0"/>
        <v>Wirtschaftswachstum</v>
      </c>
      <c r="C8" s="3" t="str">
        <f t="shared" si="1"/>
        <v>EU-Prognose</v>
      </c>
      <c r="D8" s="3" t="str">
        <f t="shared" si="2"/>
        <v>% zum Vorjahr</v>
      </c>
      <c r="E8" s="25">
        <f t="shared" si="3"/>
        <v>-0.4</v>
      </c>
      <c r="F8" s="4"/>
      <c r="G8" s="4"/>
      <c r="H8" s="4" t="s">
        <v>113</v>
      </c>
      <c r="I8" s="4">
        <v>6.65</v>
      </c>
      <c r="J8" s="4">
        <v>23500</v>
      </c>
      <c r="K8" s="12">
        <f t="shared" si="4"/>
        <v>-0.4</v>
      </c>
      <c r="L8" s="25">
        <f t="shared" si="5"/>
        <v>0.4</v>
      </c>
      <c r="M8" s="4"/>
      <c r="N8" s="4"/>
      <c r="O8" s="4"/>
      <c r="P8" s="4"/>
      <c r="Q8" s="4"/>
      <c r="R8" s="4"/>
    </row>
    <row r="9" spans="1:18" ht="13.5" x14ac:dyDescent="0.35">
      <c r="A9" s="7" t="s">
        <v>0</v>
      </c>
      <c r="B9" s="3" t="str">
        <f t="shared" si="0"/>
        <v>Wirtschaftswachstum</v>
      </c>
      <c r="C9" s="3" t="str">
        <f t="shared" si="1"/>
        <v>EU-Prognose</v>
      </c>
      <c r="D9" s="3" t="str">
        <f t="shared" si="2"/>
        <v>% zum Vorjahr</v>
      </c>
      <c r="E9" s="25">
        <f t="shared" si="3"/>
        <v>0.9</v>
      </c>
      <c r="F9" s="4"/>
      <c r="G9" s="4"/>
      <c r="H9" s="4" t="s">
        <v>114</v>
      </c>
      <c r="I9" s="4">
        <v>3.55</v>
      </c>
      <c r="J9" s="4">
        <v>10000</v>
      </c>
      <c r="K9" s="12">
        <f t="shared" si="4"/>
        <v>0.9</v>
      </c>
      <c r="L9" s="25" t="e">
        <f t="shared" si="5"/>
        <v>#N/A</v>
      </c>
      <c r="M9" s="4"/>
      <c r="N9" s="4"/>
      <c r="O9" s="4"/>
      <c r="P9" s="4"/>
      <c r="Q9" s="4"/>
      <c r="R9" s="4"/>
    </row>
    <row r="10" spans="1:18" ht="13.5" x14ac:dyDescent="0.35">
      <c r="A10" s="7" t="s">
        <v>6</v>
      </c>
      <c r="B10" s="3" t="str">
        <f t="shared" si="0"/>
        <v>Wirtschaftswachstum</v>
      </c>
      <c r="C10" s="3" t="str">
        <f t="shared" si="1"/>
        <v>EU-Prognose</v>
      </c>
      <c r="D10" s="3" t="str">
        <f t="shared" si="2"/>
        <v>% zum Vorjahr</v>
      </c>
      <c r="E10" s="25">
        <f t="shared" si="3"/>
        <v>2.2000000000000002</v>
      </c>
      <c r="F10" s="4"/>
      <c r="G10" s="4"/>
      <c r="H10" s="4" t="s">
        <v>115</v>
      </c>
      <c r="I10" s="4">
        <v>6.05</v>
      </c>
      <c r="J10" s="4">
        <v>4800</v>
      </c>
      <c r="K10" s="12">
        <f t="shared" si="4"/>
        <v>2.2000000000000002</v>
      </c>
      <c r="L10" s="25" t="e">
        <f t="shared" si="5"/>
        <v>#N/A</v>
      </c>
      <c r="M10" s="4"/>
      <c r="N10" s="4"/>
      <c r="O10" s="4"/>
      <c r="P10" s="4"/>
      <c r="Q10" s="4"/>
      <c r="R10" s="4"/>
    </row>
    <row r="11" spans="1:18" ht="13.5" x14ac:dyDescent="0.35">
      <c r="A11" s="7" t="s">
        <v>4</v>
      </c>
      <c r="B11" s="3" t="str">
        <f t="shared" si="0"/>
        <v>Wirtschaftswachstum</v>
      </c>
      <c r="C11" s="3" t="str">
        <f t="shared" si="1"/>
        <v>EU-Prognose</v>
      </c>
      <c r="D11" s="3" t="str">
        <f t="shared" si="2"/>
        <v>% zum Vorjahr</v>
      </c>
      <c r="E11" s="25">
        <f t="shared" si="3"/>
        <v>-1.9</v>
      </c>
      <c r="F11" s="4"/>
      <c r="G11" s="4"/>
      <c r="H11" s="4" t="s">
        <v>116</v>
      </c>
      <c r="I11" s="4">
        <v>2.17</v>
      </c>
      <c r="J11" s="4">
        <v>15500</v>
      </c>
      <c r="K11" s="12">
        <f t="shared" si="4"/>
        <v>-1.9</v>
      </c>
      <c r="L11" s="25">
        <f t="shared" si="5"/>
        <v>1.9</v>
      </c>
      <c r="M11" s="4"/>
      <c r="N11" s="4"/>
      <c r="O11" s="4"/>
      <c r="P11" s="4"/>
      <c r="Q11" s="4"/>
      <c r="R11" s="4"/>
    </row>
    <row r="12" spans="1:18" ht="13.5" x14ac:dyDescent="0.35">
      <c r="A12" s="7" t="s">
        <v>11</v>
      </c>
      <c r="B12" s="3" t="str">
        <f t="shared" si="0"/>
        <v>Wirtschaftswachstum</v>
      </c>
      <c r="C12" s="3" t="str">
        <f t="shared" si="1"/>
        <v>EU-Prognose</v>
      </c>
      <c r="D12" s="3" t="str">
        <f t="shared" si="2"/>
        <v>% zum Vorjahr</v>
      </c>
      <c r="E12" s="25">
        <f t="shared" si="3"/>
        <v>0</v>
      </c>
      <c r="F12" s="4"/>
      <c r="G12" s="4"/>
      <c r="H12" s="4" t="s">
        <v>117</v>
      </c>
      <c r="I12" s="4">
        <v>0.8</v>
      </c>
      <c r="J12" s="4">
        <v>28000</v>
      </c>
      <c r="K12" s="12">
        <f t="shared" si="4"/>
        <v>0</v>
      </c>
      <c r="L12" s="25" t="e">
        <f t="shared" si="5"/>
        <v>#N/A</v>
      </c>
      <c r="M12" s="4"/>
      <c r="N12" s="4"/>
      <c r="O12" s="4"/>
      <c r="P12" s="4"/>
      <c r="Q12" s="4"/>
      <c r="R12" s="4"/>
    </row>
    <row r="13" spans="1:18" ht="13.5" x14ac:dyDescent="0.35">
      <c r="A13" s="7" t="s">
        <v>3</v>
      </c>
      <c r="B13" s="3" t="str">
        <f t="shared" si="0"/>
        <v>Wirtschaftswachstum</v>
      </c>
      <c r="C13" s="3" t="str">
        <f t="shared" si="1"/>
        <v>EU-Prognose</v>
      </c>
      <c r="D13" s="3" t="str">
        <f t="shared" si="2"/>
        <v>% zum Vorjahr</v>
      </c>
      <c r="E13" s="25">
        <f t="shared" si="3"/>
        <v>0.6</v>
      </c>
      <c r="F13" s="4"/>
      <c r="G13" s="4"/>
      <c r="H13" s="4" t="s">
        <v>118</v>
      </c>
      <c r="I13" s="4">
        <v>4.75</v>
      </c>
      <c r="J13" s="4">
        <v>8000</v>
      </c>
      <c r="K13" s="12">
        <f t="shared" si="4"/>
        <v>0.6</v>
      </c>
      <c r="L13" s="25" t="e">
        <f t="shared" si="5"/>
        <v>#N/A</v>
      </c>
      <c r="M13" s="4"/>
      <c r="N13" s="4"/>
      <c r="O13" s="4"/>
      <c r="P13" s="4"/>
      <c r="Q13" s="4"/>
      <c r="R13" s="4"/>
    </row>
    <row r="14" spans="1:18" ht="13.5" x14ac:dyDescent="0.35">
      <c r="A14" s="7" t="s">
        <v>27</v>
      </c>
      <c r="B14" s="3" t="str">
        <f t="shared" si="0"/>
        <v>Wirtschaftswachstum</v>
      </c>
      <c r="C14" s="3" t="str">
        <f t="shared" si="1"/>
        <v>EU-Prognose</v>
      </c>
      <c r="D14" s="3" t="str">
        <f t="shared" si="2"/>
        <v>% zum Vorjahr</v>
      </c>
      <c r="E14" s="25">
        <f t="shared" si="3"/>
        <v>2.6</v>
      </c>
      <c r="F14" s="4"/>
      <c r="G14" s="4"/>
      <c r="H14" s="4" t="s">
        <v>119</v>
      </c>
      <c r="I14" s="4">
        <v>5.45</v>
      </c>
      <c r="J14" s="4">
        <v>9500</v>
      </c>
      <c r="K14" s="12">
        <f t="shared" si="4"/>
        <v>2.6</v>
      </c>
      <c r="L14" s="25" t="e">
        <f t="shared" si="5"/>
        <v>#N/A</v>
      </c>
      <c r="M14" s="4"/>
      <c r="N14" s="4"/>
      <c r="O14" s="4"/>
      <c r="P14" s="4"/>
      <c r="Q14" s="4"/>
      <c r="R14" s="4"/>
    </row>
    <row r="15" spans="1:18" ht="13.5" x14ac:dyDescent="0.35">
      <c r="A15" s="7" t="s">
        <v>19</v>
      </c>
      <c r="B15" s="3" t="str">
        <f t="shared" si="0"/>
        <v>Wirtschaftswachstum</v>
      </c>
      <c r="C15" s="3" t="str">
        <f t="shared" si="1"/>
        <v>EU-Prognose</v>
      </c>
      <c r="D15" s="3" t="str">
        <f t="shared" si="2"/>
        <v>% zum Vorjahr</v>
      </c>
      <c r="E15" s="25">
        <f t="shared" si="3"/>
        <v>-0.6</v>
      </c>
      <c r="F15" s="4"/>
      <c r="G15" s="4"/>
      <c r="H15" s="4" t="s">
        <v>120</v>
      </c>
      <c r="I15" s="4">
        <v>6.35</v>
      </c>
      <c r="J15" s="4">
        <v>17000</v>
      </c>
      <c r="K15" s="12">
        <f t="shared" si="4"/>
        <v>-0.6</v>
      </c>
      <c r="L15" s="25">
        <f t="shared" si="5"/>
        <v>0.6</v>
      </c>
      <c r="M15" s="4"/>
      <c r="N15" s="4"/>
      <c r="O15" s="4"/>
      <c r="P15" s="4"/>
      <c r="Q15" s="4"/>
      <c r="R15" s="4"/>
    </row>
    <row r="16" spans="1:18" ht="13.5" x14ac:dyDescent="0.35">
      <c r="A16" s="7" t="s">
        <v>20</v>
      </c>
      <c r="B16" s="3" t="str">
        <f t="shared" si="0"/>
        <v>Wirtschaftswachstum</v>
      </c>
      <c r="C16" s="3" t="str">
        <f t="shared" si="1"/>
        <v>EU-Prognose</v>
      </c>
      <c r="D16" s="3" t="str">
        <f t="shared" si="2"/>
        <v>% zum Vorjahr</v>
      </c>
      <c r="E16" s="25">
        <f t="shared" si="3"/>
        <v>-0.3</v>
      </c>
      <c r="F16" s="4"/>
      <c r="G16" s="4"/>
      <c r="H16" s="4" t="s">
        <v>121</v>
      </c>
      <c r="I16" s="4">
        <v>6.55</v>
      </c>
      <c r="J16" s="4">
        <v>18500</v>
      </c>
      <c r="K16" s="12">
        <f t="shared" si="4"/>
        <v>-0.3</v>
      </c>
      <c r="L16" s="25">
        <f t="shared" si="5"/>
        <v>0.3</v>
      </c>
      <c r="M16" s="4"/>
      <c r="N16" s="4"/>
      <c r="O16" s="4"/>
      <c r="P16" s="4"/>
      <c r="Q16" s="4"/>
      <c r="R16" s="4"/>
    </row>
    <row r="17" spans="1:18" ht="13.5" x14ac:dyDescent="0.35">
      <c r="A17" s="7" t="s">
        <v>10</v>
      </c>
      <c r="B17" s="3" t="str">
        <f t="shared" si="0"/>
        <v>Wirtschaftswachstum</v>
      </c>
      <c r="C17" s="3" t="str">
        <f t="shared" si="1"/>
        <v>EU-Prognose</v>
      </c>
      <c r="D17" s="3" t="str">
        <f t="shared" si="2"/>
        <v>% zum Vorjahr</v>
      </c>
      <c r="E17" s="25">
        <f t="shared" si="3"/>
        <v>-0.8</v>
      </c>
      <c r="F17" s="4"/>
      <c r="G17" s="4"/>
      <c r="H17" s="4" t="s">
        <v>122</v>
      </c>
      <c r="I17" s="4">
        <v>4.0149999999999997</v>
      </c>
      <c r="J17" s="4">
        <v>12800</v>
      </c>
      <c r="K17" s="12">
        <f t="shared" si="4"/>
        <v>-0.8</v>
      </c>
      <c r="L17" s="25">
        <f t="shared" si="5"/>
        <v>0.8</v>
      </c>
      <c r="M17" s="4"/>
      <c r="N17" s="4"/>
      <c r="O17" s="4"/>
      <c r="P17" s="4"/>
      <c r="Q17" s="4"/>
      <c r="R17" s="4"/>
    </row>
    <row r="18" spans="1:18" ht="13.5" x14ac:dyDescent="0.35">
      <c r="A18" s="7" t="s">
        <v>16</v>
      </c>
      <c r="B18" s="3" t="str">
        <f t="shared" si="0"/>
        <v>Wirtschaftswachstum</v>
      </c>
      <c r="C18" s="3" t="str">
        <f t="shared" si="1"/>
        <v>EU-Prognose</v>
      </c>
      <c r="D18" s="3" t="str">
        <f t="shared" si="2"/>
        <v>% zum Vorjahr</v>
      </c>
      <c r="E18" s="25">
        <f t="shared" si="3"/>
        <v>6.1</v>
      </c>
      <c r="F18" s="4"/>
      <c r="G18" s="4"/>
      <c r="H18" s="4" t="s">
        <v>123</v>
      </c>
      <c r="I18" s="4">
        <v>5.0750000000000002</v>
      </c>
      <c r="J18" s="4">
        <v>1600</v>
      </c>
      <c r="K18" s="12">
        <f t="shared" si="4"/>
        <v>6.1</v>
      </c>
      <c r="L18" s="25" t="e">
        <f t="shared" si="5"/>
        <v>#N/A</v>
      </c>
      <c r="M18" s="4"/>
      <c r="N18" s="4"/>
      <c r="O18" s="4"/>
      <c r="P18" s="4"/>
      <c r="Q18" s="4"/>
      <c r="R18" s="4"/>
    </row>
    <row r="19" spans="1:18" ht="13.5" x14ac:dyDescent="0.35">
      <c r="A19" s="7" t="s">
        <v>55</v>
      </c>
      <c r="B19" s="3" t="str">
        <f t="shared" si="0"/>
        <v>Wirtschaftswachstum</v>
      </c>
      <c r="C19" s="3" t="str">
        <f t="shared" si="1"/>
        <v>EU-Prognose</v>
      </c>
      <c r="D19" s="3" t="str">
        <f t="shared" si="2"/>
        <v>% zum Vorjahr</v>
      </c>
      <c r="E19" s="25">
        <f t="shared" si="3"/>
        <v>0</v>
      </c>
      <c r="F19" s="4"/>
      <c r="G19" s="4"/>
      <c r="H19" s="4" t="s">
        <v>124</v>
      </c>
      <c r="I19" s="4">
        <v>6.02</v>
      </c>
      <c r="J19" s="4">
        <v>6150</v>
      </c>
      <c r="K19" s="12">
        <f t="shared" si="4"/>
        <v>0</v>
      </c>
      <c r="L19" s="25" t="e">
        <f t="shared" si="5"/>
        <v>#N/A</v>
      </c>
      <c r="M19" s="4"/>
      <c r="N19" s="4"/>
      <c r="O19" s="4"/>
      <c r="P19" s="4"/>
      <c r="Q19" s="4"/>
      <c r="R19" s="4"/>
    </row>
    <row r="20" spans="1:18" ht="13.5" x14ac:dyDescent="0.35">
      <c r="A20" s="7" t="s">
        <v>28</v>
      </c>
      <c r="B20" s="3" t="str">
        <f t="shared" si="0"/>
        <v>Wirtschaftswachstum</v>
      </c>
      <c r="C20" s="3" t="str">
        <f t="shared" si="1"/>
        <v>EU-Prognose</v>
      </c>
      <c r="D20" s="3" t="str">
        <f t="shared" si="2"/>
        <v>% zum Vorjahr</v>
      </c>
      <c r="E20" s="25">
        <f t="shared" si="3"/>
        <v>0</v>
      </c>
      <c r="F20" s="4"/>
      <c r="G20" s="4"/>
      <c r="H20" s="4" t="s">
        <v>125</v>
      </c>
      <c r="I20" s="4">
        <v>5.68</v>
      </c>
      <c r="J20" s="4">
        <v>7000</v>
      </c>
      <c r="K20" s="12">
        <f t="shared" si="4"/>
        <v>0</v>
      </c>
      <c r="L20" s="25" t="e">
        <f t="shared" si="5"/>
        <v>#N/A</v>
      </c>
      <c r="M20" s="4"/>
      <c r="N20" s="4"/>
      <c r="O20" s="4"/>
      <c r="P20" s="4"/>
      <c r="Q20" s="4"/>
      <c r="R20" s="4"/>
    </row>
    <row r="21" spans="1:18" ht="13.5" x14ac:dyDescent="0.35">
      <c r="A21" s="7" t="s">
        <v>1</v>
      </c>
      <c r="B21" s="3" t="str">
        <f t="shared" si="0"/>
        <v>Wirtschaftswachstum</v>
      </c>
      <c r="C21" s="3" t="str">
        <f t="shared" si="1"/>
        <v>EU-Prognose</v>
      </c>
      <c r="D21" s="3" t="str">
        <f t="shared" si="2"/>
        <v>% zum Vorjahr</v>
      </c>
      <c r="E21" s="25">
        <f t="shared" si="3"/>
        <v>0.2</v>
      </c>
      <c r="F21" s="4"/>
      <c r="G21" s="4"/>
      <c r="H21" s="4" t="s">
        <v>126</v>
      </c>
      <c r="I21" s="4">
        <v>3.9499999999999997</v>
      </c>
      <c r="J21" s="4">
        <v>15000</v>
      </c>
      <c r="K21" s="12">
        <f t="shared" si="4"/>
        <v>0.2</v>
      </c>
      <c r="L21" s="25" t="e">
        <f t="shared" si="5"/>
        <v>#N/A</v>
      </c>
      <c r="M21" s="4"/>
      <c r="N21" s="4"/>
      <c r="O21" s="4"/>
      <c r="P21" s="4"/>
      <c r="Q21" s="4"/>
      <c r="R21" s="4"/>
    </row>
    <row r="22" spans="1:18" ht="13.5" x14ac:dyDescent="0.35">
      <c r="A22" s="7" t="s">
        <v>12</v>
      </c>
      <c r="B22" s="3" t="str">
        <f t="shared" si="0"/>
        <v>Wirtschaftswachstum</v>
      </c>
      <c r="C22" s="3" t="str">
        <f t="shared" si="1"/>
        <v>EU-Prognose</v>
      </c>
      <c r="D22" s="3" t="str">
        <f t="shared" si="2"/>
        <v>% zum Vorjahr</v>
      </c>
      <c r="E22" s="25">
        <f t="shared" si="3"/>
        <v>0</v>
      </c>
      <c r="F22" s="4"/>
      <c r="G22" s="4"/>
      <c r="H22" s="4" t="s">
        <v>127</v>
      </c>
      <c r="I22" s="4">
        <v>4.3499999999999996</v>
      </c>
      <c r="J22" s="4">
        <v>24000</v>
      </c>
      <c r="K22" s="12">
        <f t="shared" si="4"/>
        <v>0</v>
      </c>
      <c r="L22" s="25" t="e">
        <f t="shared" si="5"/>
        <v>#N/A</v>
      </c>
      <c r="M22" s="4"/>
      <c r="N22" s="4"/>
      <c r="O22" s="4"/>
      <c r="P22" s="4"/>
      <c r="Q22" s="4"/>
      <c r="R22" s="4"/>
    </row>
    <row r="23" spans="1:18" ht="13.5" x14ac:dyDescent="0.35">
      <c r="A23" s="7" t="s">
        <v>56</v>
      </c>
      <c r="B23" s="3" t="str">
        <f t="shared" si="0"/>
        <v>Wirtschaftswachstum</v>
      </c>
      <c r="C23" s="3" t="str">
        <f t="shared" si="1"/>
        <v>EU-Prognose</v>
      </c>
      <c r="D23" s="3" t="str">
        <f t="shared" si="2"/>
        <v>% zum Vorjahr</v>
      </c>
      <c r="E23" s="25">
        <f t="shared" si="3"/>
        <v>-0.7</v>
      </c>
      <c r="F23" s="4"/>
      <c r="G23" s="4"/>
      <c r="H23" s="4" t="s">
        <v>128</v>
      </c>
      <c r="I23" s="4">
        <v>5.15</v>
      </c>
      <c r="J23" s="4">
        <v>11200</v>
      </c>
      <c r="K23" s="12">
        <f>IF(E23=0,NA(),E23)</f>
        <v>-0.7</v>
      </c>
      <c r="L23" s="25">
        <f t="shared" si="5"/>
        <v>0.7</v>
      </c>
      <c r="M23" s="4"/>
      <c r="N23" s="4"/>
      <c r="O23" s="4"/>
      <c r="P23" s="4"/>
      <c r="Q23" s="4"/>
      <c r="R23" s="4"/>
    </row>
    <row r="24" spans="1:18" ht="13.5" x14ac:dyDescent="0.35">
      <c r="A24" s="7" t="s">
        <v>21</v>
      </c>
      <c r="B24" s="3" t="str">
        <f t="shared" si="0"/>
        <v>Wirtschaftswachstum</v>
      </c>
      <c r="C24" s="3" t="str">
        <f t="shared" si="1"/>
        <v>EU-Prognose</v>
      </c>
      <c r="D24" s="3" t="str">
        <f t="shared" si="2"/>
        <v>% zum Vorjahr</v>
      </c>
      <c r="E24" s="25">
        <f t="shared" si="3"/>
        <v>0.2</v>
      </c>
      <c r="F24" s="4"/>
      <c r="G24" s="4"/>
      <c r="H24" s="4" t="s">
        <v>129</v>
      </c>
      <c r="I24" s="4">
        <v>5.6499999999999995</v>
      </c>
      <c r="J24" s="4">
        <v>14700</v>
      </c>
      <c r="K24" s="12">
        <f t="shared" si="4"/>
        <v>0.2</v>
      </c>
      <c r="L24" s="25" t="e">
        <f t="shared" si="5"/>
        <v>#N/A</v>
      </c>
      <c r="M24" s="4"/>
      <c r="N24" s="4"/>
      <c r="O24" s="4"/>
      <c r="P24" s="4"/>
      <c r="Q24" s="4"/>
      <c r="R24" s="4"/>
    </row>
    <row r="25" spans="1:18" ht="13.5" x14ac:dyDescent="0.35">
      <c r="A25" s="7" t="s">
        <v>7</v>
      </c>
      <c r="B25" s="3" t="str">
        <f t="shared" si="0"/>
        <v>Wirtschaftswachstum</v>
      </c>
      <c r="C25" s="3" t="str">
        <f t="shared" si="1"/>
        <v>EU-Prognose</v>
      </c>
      <c r="D25" s="3" t="str">
        <f t="shared" si="2"/>
        <v>% zum Vorjahr</v>
      </c>
      <c r="E25" s="25">
        <f t="shared" si="3"/>
        <v>2.2999999999999998</v>
      </c>
      <c r="F25" s="4"/>
      <c r="G25" s="4"/>
      <c r="H25" s="4" t="s">
        <v>130</v>
      </c>
      <c r="I25" s="4">
        <v>2.15</v>
      </c>
      <c r="J25" s="4">
        <v>4400</v>
      </c>
      <c r="K25" s="12">
        <f t="shared" si="4"/>
        <v>2.2999999999999998</v>
      </c>
      <c r="L25" s="25" t="e">
        <f t="shared" si="5"/>
        <v>#N/A</v>
      </c>
      <c r="M25" s="4"/>
      <c r="N25" s="4"/>
      <c r="O25" s="4"/>
      <c r="P25" s="4"/>
      <c r="Q25" s="4"/>
      <c r="R25" s="4"/>
    </row>
    <row r="26" spans="1:18" ht="13.5" x14ac:dyDescent="0.35">
      <c r="A26" s="7" t="s">
        <v>100</v>
      </c>
      <c r="B26" s="3" t="str">
        <f t="shared" si="0"/>
        <v>Wirtschaftswachstum</v>
      </c>
      <c r="C26" s="3" t="str">
        <f t="shared" si="1"/>
        <v>EU-Prognose</v>
      </c>
      <c r="D26" s="3" t="str">
        <f t="shared" si="2"/>
        <v>% zum Vorjahr</v>
      </c>
      <c r="E26" s="25">
        <f t="shared" si="3"/>
        <v>1.8</v>
      </c>
      <c r="F26" s="4"/>
      <c r="G26" s="4"/>
      <c r="H26" s="4" t="s">
        <v>131</v>
      </c>
      <c r="I26" s="4">
        <v>6.5</v>
      </c>
      <c r="J26" s="4">
        <v>9750</v>
      </c>
      <c r="K26" s="12">
        <f t="shared" si="4"/>
        <v>1.8</v>
      </c>
      <c r="L26" s="25" t="e">
        <f t="shared" si="5"/>
        <v>#N/A</v>
      </c>
      <c r="M26" s="4"/>
      <c r="N26" s="4"/>
      <c r="O26" s="4"/>
      <c r="P26" s="4"/>
      <c r="Q26" s="4"/>
      <c r="R26" s="4"/>
    </row>
    <row r="27" spans="1:18" ht="13.5" x14ac:dyDescent="0.35">
      <c r="A27" s="7" t="s">
        <v>13</v>
      </c>
      <c r="B27" s="3" t="str">
        <f t="shared" si="0"/>
        <v>Wirtschaftswachstum</v>
      </c>
      <c r="C27" s="3" t="str">
        <f t="shared" si="1"/>
        <v>EU-Prognose</v>
      </c>
      <c r="D27" s="3" t="str">
        <f t="shared" si="2"/>
        <v>% zum Vorjahr</v>
      </c>
      <c r="E27" s="25">
        <f t="shared" si="3"/>
        <v>-0.1</v>
      </c>
      <c r="F27" s="4"/>
      <c r="G27" s="4"/>
      <c r="H27" s="4" t="s">
        <v>132</v>
      </c>
      <c r="I27" s="4">
        <v>5.2</v>
      </c>
      <c r="J27" s="4">
        <v>22000</v>
      </c>
      <c r="K27" s="12">
        <f t="shared" si="4"/>
        <v>-0.1</v>
      </c>
      <c r="L27" s="25">
        <f t="shared" si="5"/>
        <v>0.1</v>
      </c>
      <c r="M27" s="4"/>
      <c r="N27" s="4"/>
      <c r="O27" s="4"/>
      <c r="P27" s="4"/>
      <c r="Q27" s="4"/>
      <c r="R27" s="4"/>
    </row>
    <row r="28" spans="1:18" ht="13.5" x14ac:dyDescent="0.35">
      <c r="A28" s="7" t="s">
        <v>15</v>
      </c>
      <c r="B28" s="3" t="str">
        <f t="shared" si="0"/>
        <v>Wirtschaftswachstum</v>
      </c>
      <c r="C28" s="3" t="str">
        <f t="shared" si="1"/>
        <v>EU-Prognose</v>
      </c>
      <c r="D28" s="3" t="str">
        <f t="shared" si="2"/>
        <v>% zum Vorjahr</v>
      </c>
      <c r="E28" s="25">
        <f t="shared" si="3"/>
        <v>0</v>
      </c>
      <c r="F28" s="4"/>
      <c r="G28" s="4"/>
      <c r="H28" s="4" t="s">
        <v>133</v>
      </c>
      <c r="I28" s="4">
        <v>4.25</v>
      </c>
      <c r="J28" s="4">
        <v>10000</v>
      </c>
      <c r="K28" s="12">
        <f t="shared" si="4"/>
        <v>0</v>
      </c>
      <c r="L28" s="25" t="e">
        <f t="shared" si="5"/>
        <v>#N/A</v>
      </c>
      <c r="M28" s="4"/>
      <c r="N28" s="4"/>
      <c r="O28" s="4"/>
      <c r="P28" s="4"/>
      <c r="Q28" s="4"/>
      <c r="R28" s="4"/>
    </row>
    <row r="29" spans="1:18" ht="13.5" x14ac:dyDescent="0.35">
      <c r="A29" s="7" t="s">
        <v>29</v>
      </c>
      <c r="B29" s="3" t="str">
        <f t="shared" si="0"/>
        <v>Wirtschaftswachstum</v>
      </c>
      <c r="C29" s="3" t="str">
        <f t="shared" si="1"/>
        <v>EU-Prognose</v>
      </c>
      <c r="D29" s="3" t="str">
        <f t="shared" si="2"/>
        <v>% zum Vorjahr</v>
      </c>
      <c r="E29" s="25">
        <f t="shared" si="3"/>
        <v>0</v>
      </c>
      <c r="F29" s="4"/>
      <c r="G29" s="4"/>
      <c r="H29" s="4" t="s">
        <v>134</v>
      </c>
      <c r="I29" s="4">
        <v>5.8999999999999995</v>
      </c>
      <c r="J29" s="4">
        <v>8250</v>
      </c>
      <c r="K29" s="12">
        <f t="shared" si="4"/>
        <v>0</v>
      </c>
      <c r="L29" s="25" t="e">
        <f t="shared" si="5"/>
        <v>#N/A</v>
      </c>
      <c r="M29" s="4"/>
      <c r="N29" s="4"/>
      <c r="O29" s="4"/>
      <c r="P29" s="4"/>
      <c r="Q29" s="4"/>
      <c r="R29" s="4"/>
    </row>
    <row r="30" spans="1:18" ht="13.5" x14ac:dyDescent="0.35">
      <c r="A30" s="7" t="s">
        <v>23</v>
      </c>
      <c r="B30" s="3" t="str">
        <f t="shared" si="0"/>
        <v>Wirtschaftswachstum</v>
      </c>
      <c r="C30" s="3" t="str">
        <f t="shared" si="1"/>
        <v>EU-Prognose</v>
      </c>
      <c r="D30" s="3" t="str">
        <f t="shared" si="2"/>
        <v>% zum Vorjahr</v>
      </c>
      <c r="E30" s="25">
        <f t="shared" si="3"/>
        <v>1.1000000000000001</v>
      </c>
      <c r="F30" s="4"/>
      <c r="G30" s="4"/>
      <c r="H30" s="4" t="s">
        <v>135</v>
      </c>
      <c r="I30" s="4">
        <v>5.7</v>
      </c>
      <c r="J30" s="4">
        <v>12000</v>
      </c>
      <c r="K30" s="12">
        <f t="shared" si="4"/>
        <v>1.1000000000000001</v>
      </c>
      <c r="L30" s="25" t="e">
        <f t="shared" si="5"/>
        <v>#N/A</v>
      </c>
      <c r="M30" s="4"/>
      <c r="N30" s="4"/>
      <c r="O30" s="4"/>
      <c r="P30" s="4"/>
      <c r="Q30" s="4"/>
      <c r="R30" s="4"/>
    </row>
    <row r="31" spans="1:18" ht="13.5" x14ac:dyDescent="0.35">
      <c r="A31" s="7" t="s">
        <v>26</v>
      </c>
      <c r="B31" s="3" t="str">
        <f t="shared" si="0"/>
        <v>Wirtschaftswachstum</v>
      </c>
      <c r="C31" s="3" t="str">
        <f t="shared" si="1"/>
        <v>EU-Prognose</v>
      </c>
      <c r="D31" s="3" t="str">
        <f t="shared" si="2"/>
        <v>% zum Vorjahr</v>
      </c>
      <c r="E31" s="25">
        <f t="shared" si="3"/>
        <v>1.3</v>
      </c>
      <c r="F31" s="4"/>
      <c r="G31" s="4"/>
      <c r="H31" s="4" t="s">
        <v>136</v>
      </c>
      <c r="I31" s="4">
        <v>5.0999999999999996</v>
      </c>
      <c r="J31" s="4">
        <v>9700</v>
      </c>
      <c r="K31" s="12">
        <f t="shared" si="4"/>
        <v>1.3</v>
      </c>
      <c r="L31" s="25" t="e">
        <f t="shared" si="5"/>
        <v>#N/A</v>
      </c>
      <c r="M31" s="4"/>
      <c r="N31" s="4"/>
      <c r="O31" s="4"/>
      <c r="P31" s="4"/>
      <c r="Q31" s="4"/>
      <c r="R31" s="4"/>
    </row>
    <row r="32" spans="1:18" ht="13.5" x14ac:dyDescent="0.35">
      <c r="A32" s="7" t="s">
        <v>8</v>
      </c>
      <c r="B32" s="3" t="str">
        <f t="shared" si="0"/>
        <v>Wirtschaftswachstum</v>
      </c>
      <c r="C32" s="3" t="str">
        <f t="shared" si="1"/>
        <v>EU-Prognose</v>
      </c>
      <c r="D32" s="3" t="str">
        <f t="shared" si="2"/>
        <v>% zum Vorjahr</v>
      </c>
      <c r="E32" s="25">
        <f t="shared" si="3"/>
        <v>2.5</v>
      </c>
      <c r="F32" s="4"/>
      <c r="G32" s="4"/>
      <c r="H32" s="4" t="s">
        <v>137</v>
      </c>
      <c r="I32" s="4">
        <v>2.8</v>
      </c>
      <c r="J32" s="4">
        <v>5500</v>
      </c>
      <c r="K32" s="12">
        <f t="shared" si="4"/>
        <v>2.5</v>
      </c>
      <c r="L32" s="25" t="e">
        <f t="shared" si="5"/>
        <v>#N/A</v>
      </c>
      <c r="M32" s="4"/>
      <c r="N32" s="4"/>
      <c r="O32" s="4"/>
      <c r="P32" s="4"/>
      <c r="Q32" s="4"/>
      <c r="R32" s="4"/>
    </row>
    <row r="33" spans="1:18" ht="13.5" x14ac:dyDescent="0.35">
      <c r="A33" s="7" t="s">
        <v>22</v>
      </c>
      <c r="B33" s="3" t="str">
        <f t="shared" si="0"/>
        <v>Wirtschaftswachstum</v>
      </c>
      <c r="C33" s="3" t="str">
        <f t="shared" si="1"/>
        <v>EU-Prognose</v>
      </c>
      <c r="D33" s="3" t="str">
        <f t="shared" si="2"/>
        <v>% zum Vorjahr</v>
      </c>
      <c r="E33" s="25">
        <f t="shared" si="3"/>
        <v>-0.4</v>
      </c>
      <c r="F33" s="4"/>
      <c r="G33" s="4"/>
      <c r="H33" s="4" t="s">
        <v>138</v>
      </c>
      <c r="I33" s="4">
        <v>5.15</v>
      </c>
      <c r="J33" s="4">
        <v>13000</v>
      </c>
      <c r="K33" s="12">
        <f t="shared" si="4"/>
        <v>-0.4</v>
      </c>
      <c r="L33" s="25">
        <f t="shared" si="5"/>
        <v>0.4</v>
      </c>
      <c r="M33" s="4"/>
      <c r="N33" s="4"/>
      <c r="O33" s="4"/>
      <c r="P33" s="4"/>
      <c r="Q33" s="4"/>
      <c r="R33" s="4"/>
    </row>
    <row r="34" spans="1:18" ht="13.5" x14ac:dyDescent="0.35">
      <c r="A34" s="7" t="s">
        <v>17</v>
      </c>
      <c r="B34" s="3" t="str">
        <f t="shared" si="0"/>
        <v>Wirtschaftswachstum</v>
      </c>
      <c r="C34" s="3" t="str">
        <f t="shared" si="1"/>
        <v>EU-Prognose</v>
      </c>
      <c r="D34" s="3" t="str">
        <f t="shared" si="2"/>
        <v>% zum Vorjahr</v>
      </c>
      <c r="E34" s="25">
        <f t="shared" si="3"/>
        <v>0</v>
      </c>
      <c r="F34" s="4"/>
      <c r="G34" s="4"/>
      <c r="H34" s="4" t="s">
        <v>139</v>
      </c>
      <c r="I34" s="4">
        <v>7.8</v>
      </c>
      <c r="J34" s="4">
        <v>4500</v>
      </c>
      <c r="K34" s="12">
        <f t="shared" si="4"/>
        <v>0</v>
      </c>
      <c r="L34" s="25" t="e">
        <f t="shared" si="5"/>
        <v>#N/A</v>
      </c>
      <c r="M34" s="4"/>
      <c r="N34" s="4"/>
      <c r="O34" s="4"/>
      <c r="P34" s="4"/>
      <c r="Q34" s="4"/>
      <c r="R34" s="4"/>
    </row>
    <row r="35" spans="1:18" ht="13.5" x14ac:dyDescent="0.35">
      <c r="A35" s="7" t="s">
        <v>24</v>
      </c>
      <c r="B35" s="3" t="str">
        <f t="shared" si="0"/>
        <v>Wirtschaftswachstum</v>
      </c>
      <c r="C35" s="3" t="str">
        <f t="shared" si="1"/>
        <v>EU-Prognose</v>
      </c>
      <c r="D35" s="3" t="str">
        <f t="shared" si="2"/>
        <v>% zum Vorjahr</v>
      </c>
      <c r="E35" s="25">
        <f t="shared" si="3"/>
        <v>-0.8</v>
      </c>
      <c r="F35" s="4"/>
      <c r="G35" s="4"/>
      <c r="H35" s="4" t="s">
        <v>140</v>
      </c>
      <c r="I35" s="4">
        <v>5.75</v>
      </c>
      <c r="J35" s="4">
        <v>10600</v>
      </c>
      <c r="K35" s="12">
        <f t="shared" si="4"/>
        <v>-0.8</v>
      </c>
      <c r="L35" s="25">
        <f t="shared" si="5"/>
        <v>0.8</v>
      </c>
      <c r="M35" s="4"/>
      <c r="N35" s="4"/>
      <c r="O35" s="4"/>
      <c r="P35" s="4"/>
      <c r="Q35" s="4"/>
      <c r="R35" s="4"/>
    </row>
    <row r="36" spans="1:18" ht="13.5" x14ac:dyDescent="0.35">
      <c r="A36" s="7" t="s">
        <v>57</v>
      </c>
      <c r="B36" s="3" t="str">
        <f t="shared" si="0"/>
        <v>Wirtschaftswachstum</v>
      </c>
      <c r="C36" s="3" t="str">
        <f t="shared" si="1"/>
        <v>EU-Prognose</v>
      </c>
      <c r="D36" s="3" t="str">
        <f t="shared" si="2"/>
        <v>% zum Vorjahr</v>
      </c>
      <c r="E36" s="25">
        <f t="shared" si="3"/>
        <v>0.6</v>
      </c>
      <c r="F36" s="4"/>
      <c r="G36" s="4"/>
      <c r="H36" s="4" t="s">
        <v>141</v>
      </c>
      <c r="I36" s="4">
        <v>3</v>
      </c>
      <c r="J36" s="4">
        <v>15000</v>
      </c>
      <c r="K36" s="12">
        <f t="shared" si="4"/>
        <v>0.6</v>
      </c>
      <c r="L36" s="25" t="e">
        <f t="shared" si="5"/>
        <v>#N/A</v>
      </c>
      <c r="M36" s="4"/>
      <c r="N36" s="4"/>
      <c r="O36" s="4"/>
      <c r="P36" s="4"/>
      <c r="Q36" s="4"/>
      <c r="R36" s="4"/>
    </row>
    <row r="37" spans="1:18" ht="13.5" x14ac:dyDescent="0.35">
      <c r="A37" s="7" t="s">
        <v>30</v>
      </c>
      <c r="B37" s="3" t="str">
        <f t="shared" si="0"/>
        <v>Wirtschaftswachstum</v>
      </c>
      <c r="C37" s="3" t="str">
        <f t="shared" si="1"/>
        <v>EU-Prognose</v>
      </c>
      <c r="D37" s="3" t="str">
        <f t="shared" si="2"/>
        <v>% zum Vorjahr</v>
      </c>
      <c r="E37" s="25">
        <f t="shared" si="3"/>
        <v>2.4</v>
      </c>
      <c r="F37" s="4"/>
      <c r="G37" s="4"/>
      <c r="H37" s="4" t="s">
        <v>144</v>
      </c>
      <c r="I37" s="4">
        <v>7.58</v>
      </c>
      <c r="J37" s="4">
        <v>1350</v>
      </c>
      <c r="K37" s="12">
        <f t="shared" si="4"/>
        <v>2.4</v>
      </c>
      <c r="L37" s="25" t="e">
        <f t="shared" si="5"/>
        <v>#N/A</v>
      </c>
      <c r="M37" s="4"/>
      <c r="N37" s="4"/>
      <c r="O37" s="4"/>
      <c r="P37" s="4"/>
      <c r="Q37" s="4"/>
      <c r="R37" s="4"/>
    </row>
    <row r="38" spans="1:18" ht="13.5" x14ac:dyDescent="0.35">
      <c r="A38" s="19" t="s">
        <v>148</v>
      </c>
      <c r="B38" s="3" t="str">
        <f t="shared" si="0"/>
        <v>Wirtschaftswachstum</v>
      </c>
      <c r="C38" s="3" t="str">
        <f t="shared" si="1"/>
        <v>EU-Prognose</v>
      </c>
      <c r="D38" s="3" t="str">
        <f t="shared" si="2"/>
        <v>% zum Vorjahr</v>
      </c>
      <c r="E38" s="25">
        <f t="shared" si="3"/>
        <v>0</v>
      </c>
      <c r="H38" s="20" t="s">
        <v>148</v>
      </c>
      <c r="I38" s="20"/>
      <c r="J38" s="20">
        <v>1000</v>
      </c>
      <c r="K38" s="12">
        <f t="shared" si="4"/>
        <v>0</v>
      </c>
      <c r="L38" s="25" t="e">
        <f t="shared" si="5"/>
        <v>#N/A</v>
      </c>
      <c r="M38" s="4"/>
      <c r="N38" s="4"/>
    </row>
    <row r="39" spans="1:18" ht="13.5" x14ac:dyDescent="0.35">
      <c r="A39" s="19" t="s">
        <v>368</v>
      </c>
      <c r="B39" s="3" t="str">
        <f t="shared" si="0"/>
        <v>Wirtschaftswachstum</v>
      </c>
      <c r="C39" s="3" t="str">
        <f t="shared" si="1"/>
        <v>EU-Prognose</v>
      </c>
      <c r="D39" s="3" t="str">
        <f t="shared" si="2"/>
        <v>% zum Vorjahr</v>
      </c>
      <c r="E39" s="25">
        <f t="shared" si="3"/>
        <v>0.5</v>
      </c>
      <c r="H39" s="20" t="s">
        <v>149</v>
      </c>
      <c r="I39" s="20">
        <v>0.5</v>
      </c>
      <c r="J39" s="20">
        <v>22000</v>
      </c>
      <c r="K39" s="12">
        <f t="shared" si="4"/>
        <v>0.5</v>
      </c>
      <c r="L39" s="25" t="e">
        <f t="shared" si="5"/>
        <v>#N/A</v>
      </c>
      <c r="M39" s="4"/>
      <c r="N39" s="4"/>
    </row>
  </sheetData>
  <conditionalFormatting sqref="K2:K39">
    <cfRule type="expression" dxfId="6" priority="3">
      <formula>(Merkmal&lt;&gt;"Haushaltseinkommen")</formula>
    </cfRule>
    <cfRule type="expression" dxfId="5" priority="4">
      <formula>(Merkmal="Haushaltseinkommen")</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S39"/>
  <sheetViews>
    <sheetView showGridLines="0" zoomScaleNormal="100" workbookViewId="0"/>
  </sheetViews>
  <sheetFormatPr baseColWidth="10" defaultColWidth="11.453125" defaultRowHeight="13.5" x14ac:dyDescent="0.35"/>
  <cols>
    <col min="1" max="1" width="52.08984375" style="1" bestFit="1" customWidth="1"/>
    <col min="2" max="2" width="34.08984375" style="1" bestFit="1" customWidth="1"/>
    <col min="3" max="3" width="34" style="1" bestFit="1" customWidth="1"/>
    <col min="4" max="4" width="24.6328125" style="1" bestFit="1" customWidth="1"/>
    <col min="5" max="5" width="27.453125" style="1" bestFit="1" customWidth="1"/>
    <col min="6" max="6" width="231.6328125" style="1" bestFit="1" customWidth="1"/>
    <col min="7" max="7" width="129.36328125" style="1" bestFit="1" customWidth="1"/>
    <col min="8" max="8" width="57.6328125" style="1" bestFit="1" customWidth="1"/>
    <col min="9" max="9" width="20.453125" style="1" bestFit="1" customWidth="1"/>
    <col min="10" max="10" width="7.6328125" style="1" bestFit="1" customWidth="1"/>
    <col min="11" max="11" width="3" style="1" bestFit="1" customWidth="1"/>
    <col min="12" max="12" width="139.54296875" style="1" bestFit="1" customWidth="1"/>
    <col min="13" max="13" width="14.36328125" style="1" bestFit="1" customWidth="1"/>
    <col min="14" max="14" width="15" style="1" bestFit="1" customWidth="1"/>
    <col min="15" max="15" width="14.08984375" style="1" customWidth="1"/>
    <col min="16" max="16" width="9.36328125" style="1" bestFit="1" customWidth="1"/>
    <col min="17" max="17" width="13" style="1" bestFit="1" customWidth="1"/>
    <col min="18" max="16384" width="11.453125" style="1"/>
  </cols>
  <sheetData>
    <row r="1" spans="1:19" x14ac:dyDescent="0.35">
      <c r="A1" s="24" t="s">
        <v>60</v>
      </c>
      <c r="B1" s="24"/>
      <c r="C1" s="24"/>
      <c r="D1" s="24"/>
      <c r="E1" s="24"/>
      <c r="F1" s="24"/>
      <c r="G1" s="24"/>
      <c r="H1" s="24"/>
      <c r="I1" s="24"/>
      <c r="J1" s="24"/>
      <c r="K1" s="24"/>
      <c r="L1" s="24"/>
      <c r="M1" s="17"/>
      <c r="N1" s="17"/>
      <c r="O1" s="17"/>
      <c r="P1" s="55" t="s">
        <v>46</v>
      </c>
      <c r="Q1" s="55"/>
      <c r="S1" s="1" t="s">
        <v>143</v>
      </c>
    </row>
    <row r="2" spans="1:19" x14ac:dyDescent="0.35">
      <c r="A2" s="21" t="s">
        <v>49</v>
      </c>
      <c r="B2" s="21" t="s">
        <v>188</v>
      </c>
      <c r="C2" s="21" t="s">
        <v>189</v>
      </c>
      <c r="D2" s="21" t="s">
        <v>190</v>
      </c>
      <c r="E2" s="21" t="s">
        <v>52</v>
      </c>
      <c r="F2" s="21" t="s">
        <v>145</v>
      </c>
      <c r="G2" s="21" t="s">
        <v>155</v>
      </c>
      <c r="H2" s="21" t="s">
        <v>146</v>
      </c>
      <c r="I2" s="21" t="s">
        <v>51</v>
      </c>
      <c r="J2" s="21" t="s">
        <v>45</v>
      </c>
      <c r="L2" s="17" t="s">
        <v>101</v>
      </c>
      <c r="M2" s="17" t="s">
        <v>102</v>
      </c>
      <c r="N2" s="17" t="s">
        <v>103</v>
      </c>
      <c r="O2" s="17" t="s">
        <v>189</v>
      </c>
      <c r="P2" s="17" t="s">
        <v>31</v>
      </c>
      <c r="Q2" s="17" t="s">
        <v>45</v>
      </c>
      <c r="S2" s="1" t="str">
        <f>IF(Daten_Jahr_Auswahl!E23=0,"Für das gewählte Merkmal und Jahr sind keine Daten verfügbar!",Überschrift&amp;" "&amp;Auswahl_Jahr&amp;" - "&amp;Merkmal_Einheit)</f>
        <v>Reales BIP 2023 - % zum Vorjahr</v>
      </c>
    </row>
    <row r="3" spans="1:19" x14ac:dyDescent="0.35">
      <c r="A3" s="22" t="s">
        <v>61</v>
      </c>
      <c r="B3" s="22" t="s">
        <v>61</v>
      </c>
      <c r="C3" s="22" t="s">
        <v>61</v>
      </c>
      <c r="D3" s="22" t="s">
        <v>183</v>
      </c>
      <c r="E3" s="22" t="s">
        <v>62</v>
      </c>
      <c r="F3" s="22" t="s">
        <v>324</v>
      </c>
      <c r="G3" s="22" t="s">
        <v>191</v>
      </c>
      <c r="H3" s="22" t="s">
        <v>192</v>
      </c>
      <c r="I3" s="22" t="s">
        <v>338</v>
      </c>
      <c r="J3" s="23">
        <v>1</v>
      </c>
      <c r="K3" s="1">
        <v>37</v>
      </c>
      <c r="L3" s="1" t="str">
        <f>LOOKUP(K3,J3:J39,B3:B39)</f>
        <v>Wirtschaftswachstum</v>
      </c>
      <c r="M3" s="1" t="str">
        <f>LOOKUP(K3,J3:J39,I3:I39)</f>
        <v>EU-Prognose</v>
      </c>
      <c r="N3" s="1" t="str">
        <f>LOOKUP(K3,J3:J39,D3:D39)</f>
        <v>% zum Vorjahr</v>
      </c>
      <c r="O3" s="1" t="str">
        <f>LOOKUP(K3,J3:J39,C3:C39)</f>
        <v>Reales BIP</v>
      </c>
      <c r="P3" s="15" t="s">
        <v>32</v>
      </c>
      <c r="Q3" s="1">
        <v>2023</v>
      </c>
    </row>
    <row r="4" spans="1:19" x14ac:dyDescent="0.35">
      <c r="A4" s="22" t="s">
        <v>348</v>
      </c>
      <c r="B4" s="22" t="s">
        <v>64</v>
      </c>
      <c r="C4" s="22" t="s">
        <v>64</v>
      </c>
      <c r="D4" s="22" t="s">
        <v>193</v>
      </c>
      <c r="E4" s="22" t="s">
        <v>65</v>
      </c>
      <c r="F4" s="22" t="s">
        <v>350</v>
      </c>
      <c r="G4" s="22" t="s">
        <v>349</v>
      </c>
      <c r="H4" s="22" t="s">
        <v>157</v>
      </c>
      <c r="I4" s="22" t="s">
        <v>68</v>
      </c>
      <c r="J4" s="23">
        <v>2</v>
      </c>
      <c r="P4" s="15" t="s">
        <v>33</v>
      </c>
    </row>
    <row r="5" spans="1:19" x14ac:dyDescent="0.35">
      <c r="A5" s="22" t="s">
        <v>66</v>
      </c>
      <c r="B5" s="22" t="s">
        <v>66</v>
      </c>
      <c r="C5" s="22" t="s">
        <v>66</v>
      </c>
      <c r="D5" s="22" t="s">
        <v>194</v>
      </c>
      <c r="E5" s="22" t="s">
        <v>67</v>
      </c>
      <c r="F5" s="22" t="s">
        <v>325</v>
      </c>
      <c r="G5" s="22" t="s">
        <v>195</v>
      </c>
      <c r="H5" s="22" t="s">
        <v>147</v>
      </c>
      <c r="I5" s="22" t="s">
        <v>347</v>
      </c>
      <c r="J5" s="23">
        <v>3</v>
      </c>
      <c r="P5" s="15" t="s">
        <v>34</v>
      </c>
    </row>
    <row r="6" spans="1:19" x14ac:dyDescent="0.35">
      <c r="A6" s="22" t="s">
        <v>345</v>
      </c>
      <c r="B6" s="22" t="s">
        <v>196</v>
      </c>
      <c r="C6" s="22" t="s">
        <v>197</v>
      </c>
      <c r="D6" s="22" t="s">
        <v>198</v>
      </c>
      <c r="E6" s="22" t="s">
        <v>346</v>
      </c>
      <c r="F6" s="22" t="s">
        <v>326</v>
      </c>
      <c r="G6" s="22" t="s">
        <v>173</v>
      </c>
      <c r="H6" s="22" t="s">
        <v>199</v>
      </c>
      <c r="I6" s="22" t="s">
        <v>338</v>
      </c>
      <c r="J6" s="23">
        <v>4</v>
      </c>
      <c r="P6" s="15" t="s">
        <v>35</v>
      </c>
    </row>
    <row r="7" spans="1:19" x14ac:dyDescent="0.35">
      <c r="A7" s="22" t="s">
        <v>80</v>
      </c>
      <c r="B7" s="22" t="s">
        <v>225</v>
      </c>
      <c r="C7" s="22" t="s">
        <v>226</v>
      </c>
      <c r="D7" s="22" t="s">
        <v>151</v>
      </c>
      <c r="E7" s="22" t="s">
        <v>151</v>
      </c>
      <c r="F7" s="22" t="s">
        <v>227</v>
      </c>
      <c r="G7" s="22" t="s">
        <v>228</v>
      </c>
      <c r="H7" s="22" t="s">
        <v>229</v>
      </c>
      <c r="I7" s="22" t="s">
        <v>340</v>
      </c>
      <c r="J7" s="23">
        <v>5</v>
      </c>
      <c r="P7" s="15" t="s">
        <v>36</v>
      </c>
    </row>
    <row r="8" spans="1:19" x14ac:dyDescent="0.35">
      <c r="A8" s="22" t="s">
        <v>53</v>
      </c>
      <c r="B8" s="22" t="s">
        <v>200</v>
      </c>
      <c r="C8" s="22" t="s">
        <v>201</v>
      </c>
      <c r="D8" s="22" t="s">
        <v>202</v>
      </c>
      <c r="E8" s="22" t="s">
        <v>54</v>
      </c>
      <c r="F8" s="22" t="s">
        <v>327</v>
      </c>
      <c r="G8" s="22" t="s">
        <v>158</v>
      </c>
      <c r="H8" s="22" t="s">
        <v>203</v>
      </c>
      <c r="I8" s="22" t="s">
        <v>338</v>
      </c>
      <c r="J8" s="23">
        <v>6</v>
      </c>
      <c r="P8" s="15" t="s">
        <v>37</v>
      </c>
    </row>
    <row r="9" spans="1:19" x14ac:dyDescent="0.35">
      <c r="A9" s="22" t="s">
        <v>176</v>
      </c>
      <c r="B9" s="22" t="s">
        <v>308</v>
      </c>
      <c r="C9" s="22" t="s">
        <v>309</v>
      </c>
      <c r="D9" s="22" t="s">
        <v>310</v>
      </c>
      <c r="E9" s="22" t="s">
        <v>361</v>
      </c>
      <c r="F9" s="22" t="s">
        <v>328</v>
      </c>
      <c r="G9" s="22" t="s">
        <v>159</v>
      </c>
      <c r="H9" s="22" t="s">
        <v>311</v>
      </c>
      <c r="I9" s="22" t="s">
        <v>338</v>
      </c>
      <c r="J9" s="23">
        <v>7</v>
      </c>
      <c r="P9" s="15" t="s">
        <v>38</v>
      </c>
    </row>
    <row r="10" spans="1:19" x14ac:dyDescent="0.35">
      <c r="A10" s="22" t="s">
        <v>70</v>
      </c>
      <c r="B10" s="22" t="s">
        <v>70</v>
      </c>
      <c r="C10" s="22" t="s">
        <v>70</v>
      </c>
      <c r="D10" s="22" t="s">
        <v>204</v>
      </c>
      <c r="E10" s="22" t="s">
        <v>71</v>
      </c>
      <c r="F10" s="22" t="s">
        <v>329</v>
      </c>
      <c r="G10" s="22" t="s">
        <v>205</v>
      </c>
      <c r="H10" s="22" t="s">
        <v>160</v>
      </c>
      <c r="I10" s="22" t="s">
        <v>338</v>
      </c>
      <c r="J10" s="23">
        <v>8</v>
      </c>
      <c r="P10" s="15" t="s">
        <v>39</v>
      </c>
    </row>
    <row r="11" spans="1:19" x14ac:dyDescent="0.35">
      <c r="A11" s="22" t="s">
        <v>72</v>
      </c>
      <c r="B11" s="22" t="s">
        <v>206</v>
      </c>
      <c r="C11" s="22" t="s">
        <v>70</v>
      </c>
      <c r="D11" s="22" t="s">
        <v>207</v>
      </c>
      <c r="E11" s="22" t="s">
        <v>73</v>
      </c>
      <c r="F11" s="22" t="s">
        <v>330</v>
      </c>
      <c r="G11" s="22" t="s">
        <v>208</v>
      </c>
      <c r="H11" s="22" t="s">
        <v>209</v>
      </c>
      <c r="I11" s="22" t="s">
        <v>338</v>
      </c>
      <c r="J11" s="23">
        <v>9</v>
      </c>
      <c r="P11" s="15" t="s">
        <v>40</v>
      </c>
    </row>
    <row r="12" spans="1:19" x14ac:dyDescent="0.35">
      <c r="A12" s="22" t="s">
        <v>177</v>
      </c>
      <c r="B12" s="22" t="s">
        <v>318</v>
      </c>
      <c r="C12" s="22" t="s">
        <v>319</v>
      </c>
      <c r="D12" s="22" t="s">
        <v>320</v>
      </c>
      <c r="E12" s="22" t="s">
        <v>178</v>
      </c>
      <c r="F12" s="22" t="s">
        <v>321</v>
      </c>
      <c r="G12" s="22" t="s">
        <v>322</v>
      </c>
      <c r="H12" s="22" t="s">
        <v>323</v>
      </c>
      <c r="I12" s="22" t="s">
        <v>154</v>
      </c>
      <c r="J12" s="23">
        <v>10</v>
      </c>
      <c r="P12" s="15" t="s">
        <v>41</v>
      </c>
    </row>
    <row r="13" spans="1:19" x14ac:dyDescent="0.35">
      <c r="A13" s="22" t="s">
        <v>363</v>
      </c>
      <c r="B13" s="22" t="s">
        <v>219</v>
      </c>
      <c r="C13" s="22" t="s">
        <v>363</v>
      </c>
      <c r="D13" s="22" t="s">
        <v>367</v>
      </c>
      <c r="E13" s="22" t="s">
        <v>367</v>
      </c>
      <c r="F13" s="22" t="s">
        <v>365</v>
      </c>
      <c r="G13" s="29" t="s">
        <v>364</v>
      </c>
      <c r="H13" s="22" t="s">
        <v>220</v>
      </c>
      <c r="I13" s="22" t="s">
        <v>68</v>
      </c>
      <c r="J13" s="23">
        <v>11</v>
      </c>
      <c r="P13" s="15" t="s">
        <v>42</v>
      </c>
    </row>
    <row r="14" spans="1:19" x14ac:dyDescent="0.35">
      <c r="A14" s="22" t="s">
        <v>78</v>
      </c>
      <c r="B14" s="22" t="s">
        <v>221</v>
      </c>
      <c r="C14" s="22" t="s">
        <v>78</v>
      </c>
      <c r="D14" s="22" t="s">
        <v>222</v>
      </c>
      <c r="E14" s="22" t="s">
        <v>79</v>
      </c>
      <c r="F14" s="22" t="s">
        <v>331</v>
      </c>
      <c r="G14" s="22" t="s">
        <v>223</v>
      </c>
      <c r="H14" s="22" t="s">
        <v>224</v>
      </c>
      <c r="I14" s="22" t="s">
        <v>68</v>
      </c>
      <c r="J14" s="23">
        <v>12</v>
      </c>
      <c r="P14" s="15" t="s">
        <v>43</v>
      </c>
    </row>
    <row r="15" spans="1:19" x14ac:dyDescent="0.35">
      <c r="A15" s="22" t="s">
        <v>179</v>
      </c>
      <c r="B15" s="22" t="s">
        <v>179</v>
      </c>
      <c r="C15" s="22" t="s">
        <v>230</v>
      </c>
      <c r="D15" s="22" t="s">
        <v>151</v>
      </c>
      <c r="E15" s="22" t="s">
        <v>151</v>
      </c>
      <c r="F15" s="22" t="s">
        <v>231</v>
      </c>
      <c r="G15" s="22" t="s">
        <v>162</v>
      </c>
      <c r="H15" s="22" t="s">
        <v>232</v>
      </c>
      <c r="I15" s="22" t="s">
        <v>338</v>
      </c>
      <c r="J15" s="23">
        <v>13</v>
      </c>
      <c r="P15" s="15" t="s">
        <v>44</v>
      </c>
    </row>
    <row r="16" spans="1:19" x14ac:dyDescent="0.35">
      <c r="A16" s="22" t="s">
        <v>186</v>
      </c>
      <c r="B16" s="22" t="s">
        <v>314</v>
      </c>
      <c r="C16" s="22" t="s">
        <v>315</v>
      </c>
      <c r="D16" s="22" t="s">
        <v>183</v>
      </c>
      <c r="E16" s="22" t="s">
        <v>183</v>
      </c>
      <c r="F16" s="22" t="s">
        <v>316</v>
      </c>
      <c r="G16" s="22" t="s">
        <v>162</v>
      </c>
      <c r="H16" s="22" t="s">
        <v>317</v>
      </c>
      <c r="I16" s="22" t="s">
        <v>338</v>
      </c>
      <c r="J16" s="23">
        <v>14</v>
      </c>
      <c r="P16" s="15" t="s">
        <v>47</v>
      </c>
    </row>
    <row r="17" spans="1:16" x14ac:dyDescent="0.35">
      <c r="A17" s="22" t="s">
        <v>81</v>
      </c>
      <c r="B17" s="22" t="s">
        <v>239</v>
      </c>
      <c r="C17" s="22" t="s">
        <v>239</v>
      </c>
      <c r="D17" s="22" t="s">
        <v>82</v>
      </c>
      <c r="E17" s="22" t="s">
        <v>82</v>
      </c>
      <c r="F17" s="22" t="s">
        <v>332</v>
      </c>
      <c r="G17" s="22" t="s">
        <v>169</v>
      </c>
      <c r="H17" s="22" t="s">
        <v>240</v>
      </c>
      <c r="I17" s="22" t="s">
        <v>360</v>
      </c>
      <c r="J17" s="23">
        <v>15</v>
      </c>
      <c r="P17" s="15">
        <v>2014</v>
      </c>
    </row>
    <row r="18" spans="1:16" x14ac:dyDescent="0.35">
      <c r="A18" s="22" t="s">
        <v>58</v>
      </c>
      <c r="B18" s="22" t="s">
        <v>233</v>
      </c>
      <c r="C18" s="22" t="s">
        <v>233</v>
      </c>
      <c r="D18" s="22" t="s">
        <v>337</v>
      </c>
      <c r="E18" s="22" t="s">
        <v>180</v>
      </c>
      <c r="F18" s="22" t="s">
        <v>234</v>
      </c>
      <c r="G18" s="22" t="s">
        <v>235</v>
      </c>
      <c r="H18" s="22" t="s">
        <v>236</v>
      </c>
      <c r="I18" s="22" t="s">
        <v>59</v>
      </c>
      <c r="J18" s="23">
        <v>16</v>
      </c>
      <c r="P18" s="15">
        <v>2015</v>
      </c>
    </row>
    <row r="19" spans="1:16" x14ac:dyDescent="0.35">
      <c r="A19" s="22" t="s">
        <v>353</v>
      </c>
      <c r="B19" s="22" t="s">
        <v>237</v>
      </c>
      <c r="C19" s="22" t="s">
        <v>354</v>
      </c>
      <c r="D19" s="22" t="s">
        <v>183</v>
      </c>
      <c r="E19" s="22" t="s">
        <v>62</v>
      </c>
      <c r="F19" s="22" t="s">
        <v>333</v>
      </c>
      <c r="G19" s="22" t="s">
        <v>238</v>
      </c>
      <c r="H19" s="22" t="s">
        <v>163</v>
      </c>
      <c r="I19" s="22" t="s">
        <v>369</v>
      </c>
      <c r="J19" s="23">
        <v>17</v>
      </c>
      <c r="L19" s="14" t="s">
        <v>175</v>
      </c>
      <c r="P19" s="15">
        <v>2016</v>
      </c>
    </row>
    <row r="20" spans="1:16" ht="45" customHeight="1" x14ac:dyDescent="0.35">
      <c r="A20" s="22" t="s">
        <v>89</v>
      </c>
      <c r="B20" s="22" t="s">
        <v>262</v>
      </c>
      <c r="C20" s="22" t="s">
        <v>89</v>
      </c>
      <c r="D20" s="22" t="s">
        <v>263</v>
      </c>
      <c r="E20" s="22" t="s">
        <v>90</v>
      </c>
      <c r="F20" s="22" t="s">
        <v>264</v>
      </c>
      <c r="G20" s="22" t="s">
        <v>265</v>
      </c>
      <c r="H20" s="22" t="s">
        <v>266</v>
      </c>
      <c r="I20" s="22" t="s">
        <v>360</v>
      </c>
      <c r="J20" s="23">
        <v>18</v>
      </c>
      <c r="L20" s="16" t="str">
        <f>LOOKUP(K3,J3:J39,F3:F39)</f>
        <v>Die Entwicklung des realen BIP zeigt das preisbereinigte Zunahme der gesamtwirtschaftlichen Produktion pro Jahr und ermöglicht so einen Vergleich der tatsächlichen Wachstumsdynamik einzelner Länder.</v>
      </c>
      <c r="P20" s="15">
        <v>2017</v>
      </c>
    </row>
    <row r="21" spans="1:16" x14ac:dyDescent="0.35">
      <c r="A21" s="22" t="s">
        <v>83</v>
      </c>
      <c r="B21" s="22" t="s">
        <v>241</v>
      </c>
      <c r="C21" s="22" t="s">
        <v>242</v>
      </c>
      <c r="D21" s="22" t="s">
        <v>243</v>
      </c>
      <c r="E21" s="22" t="s">
        <v>84</v>
      </c>
      <c r="F21" s="22" t="s">
        <v>334</v>
      </c>
      <c r="G21" s="22" t="s">
        <v>244</v>
      </c>
      <c r="H21" s="22" t="s">
        <v>245</v>
      </c>
      <c r="I21" s="22" t="s">
        <v>154</v>
      </c>
      <c r="J21" s="23">
        <v>19</v>
      </c>
      <c r="L21" s="1" t="str">
        <f>IF(LOOKUP(K3,J3:J39,G3:G39)=0,"",LOOKUP(K3,J3:J39,G3:G39))</f>
        <v xml:space="preserve">http://ec.europa.eu/eurostat/statistics-explained/index.php/Glossary:Gross_domestic_product_(GDP)/de 
</v>
      </c>
      <c r="P21" s="15">
        <v>2018</v>
      </c>
    </row>
    <row r="22" spans="1:16" x14ac:dyDescent="0.35">
      <c r="A22" s="22" t="s">
        <v>76</v>
      </c>
      <c r="B22" s="22" t="s">
        <v>215</v>
      </c>
      <c r="C22" s="22" t="s">
        <v>216</v>
      </c>
      <c r="D22" s="22" t="s">
        <v>204</v>
      </c>
      <c r="E22" s="22" t="s">
        <v>77</v>
      </c>
      <c r="F22" s="22" t="s">
        <v>217</v>
      </c>
      <c r="G22" s="22" t="s">
        <v>161</v>
      </c>
      <c r="H22" s="22" t="s">
        <v>218</v>
      </c>
      <c r="I22" s="22" t="s">
        <v>68</v>
      </c>
      <c r="J22" s="23">
        <v>20</v>
      </c>
      <c r="L22" s="1" t="str">
        <f>IF(LOOKUP(K3,J3:J39,H3:H39)=0,"",LOOKUP(K3,J3:J39,H3:H39))</f>
        <v>Nähere Informationen zum Wirtschaftswachstum</v>
      </c>
      <c r="P22" s="15">
        <v>2019</v>
      </c>
    </row>
    <row r="23" spans="1:16" x14ac:dyDescent="0.35">
      <c r="A23" s="22" t="s">
        <v>187</v>
      </c>
      <c r="B23" s="22" t="s">
        <v>249</v>
      </c>
      <c r="C23" s="22" t="s">
        <v>250</v>
      </c>
      <c r="D23" s="22" t="s">
        <v>183</v>
      </c>
      <c r="E23" s="22" t="s">
        <v>183</v>
      </c>
      <c r="F23" s="22" t="s">
        <v>251</v>
      </c>
      <c r="G23" s="22" t="s">
        <v>164</v>
      </c>
      <c r="H23" s="22" t="s">
        <v>252</v>
      </c>
      <c r="I23" s="22" t="s">
        <v>338</v>
      </c>
      <c r="J23" s="23">
        <v>21</v>
      </c>
      <c r="L23" s="18"/>
      <c r="P23" s="15">
        <v>2020</v>
      </c>
    </row>
    <row r="24" spans="1:16" x14ac:dyDescent="0.35">
      <c r="A24" s="22" t="s">
        <v>355</v>
      </c>
      <c r="B24" s="22" t="s">
        <v>352</v>
      </c>
      <c r="C24" s="22" t="s">
        <v>352</v>
      </c>
      <c r="D24" s="22" t="s">
        <v>151</v>
      </c>
      <c r="E24" s="22" t="s">
        <v>151</v>
      </c>
      <c r="F24" s="22" t="s">
        <v>246</v>
      </c>
      <c r="G24" s="22" t="s">
        <v>247</v>
      </c>
      <c r="H24" s="22" t="s">
        <v>248</v>
      </c>
      <c r="I24" s="22" t="s">
        <v>359</v>
      </c>
      <c r="J24" s="23">
        <v>22</v>
      </c>
      <c r="P24" s="15">
        <v>2021</v>
      </c>
    </row>
    <row r="25" spans="1:16" x14ac:dyDescent="0.35">
      <c r="A25" s="22" t="s">
        <v>182</v>
      </c>
      <c r="B25" s="22" t="s">
        <v>182</v>
      </c>
      <c r="C25" s="22" t="s">
        <v>74</v>
      </c>
      <c r="D25" s="22" t="s">
        <v>183</v>
      </c>
      <c r="E25" s="22" t="s">
        <v>183</v>
      </c>
      <c r="F25" s="22" t="s">
        <v>341</v>
      </c>
      <c r="G25" s="22" t="s">
        <v>312</v>
      </c>
      <c r="H25" s="22" t="s">
        <v>313</v>
      </c>
      <c r="I25" s="22" t="s">
        <v>338</v>
      </c>
      <c r="J25" s="23">
        <v>23</v>
      </c>
      <c r="L25" s="14" t="str">
        <f>"Quelle: "&amp;Merkmal_Quelle</f>
        <v>Quelle: EU-Prognose</v>
      </c>
      <c r="P25" s="15">
        <v>2022</v>
      </c>
    </row>
    <row r="26" spans="1:16" x14ac:dyDescent="0.35">
      <c r="A26" s="22" t="s">
        <v>85</v>
      </c>
      <c r="B26" s="22" t="s">
        <v>85</v>
      </c>
      <c r="C26" s="22" t="s">
        <v>253</v>
      </c>
      <c r="D26" s="22" t="s">
        <v>254</v>
      </c>
      <c r="E26" s="22" t="s">
        <v>86</v>
      </c>
      <c r="F26" s="22" t="s">
        <v>165</v>
      </c>
      <c r="G26" s="22" t="s">
        <v>255</v>
      </c>
      <c r="H26" s="22" t="s">
        <v>166</v>
      </c>
      <c r="I26" s="22" t="s">
        <v>68</v>
      </c>
      <c r="J26" s="23">
        <v>24</v>
      </c>
      <c r="P26" s="15">
        <v>2023</v>
      </c>
    </row>
    <row r="27" spans="1:16" x14ac:dyDescent="0.35">
      <c r="A27" s="22" t="s">
        <v>87</v>
      </c>
      <c r="B27" s="22" t="s">
        <v>87</v>
      </c>
      <c r="C27" s="22" t="s">
        <v>87</v>
      </c>
      <c r="D27" s="22" t="s">
        <v>151</v>
      </c>
      <c r="E27" s="22" t="s">
        <v>151</v>
      </c>
      <c r="F27" s="22" t="s">
        <v>256</v>
      </c>
      <c r="G27" s="22" t="s">
        <v>167</v>
      </c>
      <c r="H27" s="22" t="s">
        <v>168</v>
      </c>
      <c r="I27" s="22" t="s">
        <v>338</v>
      </c>
      <c r="J27" s="23">
        <v>25</v>
      </c>
      <c r="L27" s="28" t="str">
        <f>IF(Auswahl_Jahr&gt;2020,"* Prognose und vorläufige Werte","")</f>
        <v>* Prognose und vorläufige Werte</v>
      </c>
    </row>
    <row r="28" spans="1:16" x14ac:dyDescent="0.35">
      <c r="A28" s="22" t="s">
        <v>88</v>
      </c>
      <c r="B28" s="22" t="s">
        <v>88</v>
      </c>
      <c r="C28" s="22" t="s">
        <v>257</v>
      </c>
      <c r="D28" s="22" t="s">
        <v>258</v>
      </c>
      <c r="E28" s="22" t="s">
        <v>86</v>
      </c>
      <c r="F28" s="22" t="s">
        <v>259</v>
      </c>
      <c r="G28" s="22" t="s">
        <v>260</v>
      </c>
      <c r="H28" s="22" t="s">
        <v>261</v>
      </c>
      <c r="I28" s="22" t="s">
        <v>68</v>
      </c>
      <c r="J28" s="23">
        <v>26</v>
      </c>
    </row>
    <row r="29" spans="1:16" x14ac:dyDescent="0.35">
      <c r="A29" s="22" t="s">
        <v>91</v>
      </c>
      <c r="B29" s="22" t="s">
        <v>267</v>
      </c>
      <c r="C29" s="22" t="s">
        <v>268</v>
      </c>
      <c r="D29" s="22" t="s">
        <v>269</v>
      </c>
      <c r="E29" s="22" t="s">
        <v>92</v>
      </c>
      <c r="F29" s="22" t="s">
        <v>270</v>
      </c>
      <c r="G29" s="22" t="s">
        <v>271</v>
      </c>
      <c r="H29" s="22" t="s">
        <v>272</v>
      </c>
      <c r="I29" s="22" t="s">
        <v>154</v>
      </c>
      <c r="J29" s="23">
        <v>27</v>
      </c>
    </row>
    <row r="30" spans="1:16" x14ac:dyDescent="0.35">
      <c r="A30" s="22" t="s">
        <v>93</v>
      </c>
      <c r="B30" s="22" t="s">
        <v>273</v>
      </c>
      <c r="C30" s="22" t="s">
        <v>273</v>
      </c>
      <c r="D30" s="22" t="s">
        <v>183</v>
      </c>
      <c r="E30" s="22" t="s">
        <v>62</v>
      </c>
      <c r="F30" s="22" t="s">
        <v>274</v>
      </c>
      <c r="G30" s="22" t="s">
        <v>275</v>
      </c>
      <c r="H30" s="22" t="s">
        <v>276</v>
      </c>
      <c r="I30" s="22" t="s">
        <v>338</v>
      </c>
      <c r="J30" s="23">
        <v>28</v>
      </c>
    </row>
    <row r="31" spans="1:16" x14ac:dyDescent="0.35">
      <c r="A31" s="22" t="s">
        <v>94</v>
      </c>
      <c r="B31" s="22" t="s">
        <v>277</v>
      </c>
      <c r="C31" s="22" t="s">
        <v>278</v>
      </c>
      <c r="D31" s="22" t="s">
        <v>151</v>
      </c>
      <c r="E31" s="22" t="s">
        <v>151</v>
      </c>
      <c r="F31" s="22" t="s">
        <v>335</v>
      </c>
      <c r="G31" s="22" t="s">
        <v>279</v>
      </c>
      <c r="H31" s="22" t="s">
        <v>280</v>
      </c>
      <c r="I31" s="22" t="s">
        <v>338</v>
      </c>
      <c r="J31" s="23">
        <v>29</v>
      </c>
    </row>
    <row r="32" spans="1:16" x14ac:dyDescent="0.35">
      <c r="A32" s="22" t="s">
        <v>75</v>
      </c>
      <c r="B32" s="22" t="s">
        <v>210</v>
      </c>
      <c r="C32" s="22" t="s">
        <v>211</v>
      </c>
      <c r="D32" s="22" t="s">
        <v>183</v>
      </c>
      <c r="E32" s="22" t="s">
        <v>62</v>
      </c>
      <c r="F32" s="22" t="s">
        <v>212</v>
      </c>
      <c r="G32" s="22" t="s">
        <v>213</v>
      </c>
      <c r="H32" s="22" t="s">
        <v>214</v>
      </c>
      <c r="I32" s="22" t="s">
        <v>338</v>
      </c>
      <c r="J32" s="23">
        <v>30</v>
      </c>
    </row>
    <row r="33" spans="1:10" x14ac:dyDescent="0.35">
      <c r="A33" s="22" t="s">
        <v>95</v>
      </c>
      <c r="B33" s="22" t="s">
        <v>281</v>
      </c>
      <c r="C33" s="22" t="s">
        <v>282</v>
      </c>
      <c r="D33" s="22" t="s">
        <v>283</v>
      </c>
      <c r="E33" s="22" t="s">
        <v>184</v>
      </c>
      <c r="F33" s="22" t="s">
        <v>284</v>
      </c>
      <c r="G33" s="22" t="s">
        <v>285</v>
      </c>
      <c r="H33" s="22" t="s">
        <v>286</v>
      </c>
      <c r="I33" s="22" t="s">
        <v>68</v>
      </c>
      <c r="J33" s="23">
        <v>31</v>
      </c>
    </row>
    <row r="34" spans="1:10" x14ac:dyDescent="0.35">
      <c r="A34" s="22" t="s">
        <v>97</v>
      </c>
      <c r="B34" s="22" t="s">
        <v>287</v>
      </c>
      <c r="C34" s="22" t="s">
        <v>97</v>
      </c>
      <c r="D34" s="22" t="s">
        <v>288</v>
      </c>
      <c r="E34" s="22" t="s">
        <v>361</v>
      </c>
      <c r="F34" s="22" t="s">
        <v>172</v>
      </c>
      <c r="G34" s="22" t="s">
        <v>289</v>
      </c>
      <c r="H34" s="22" t="s">
        <v>290</v>
      </c>
      <c r="I34" s="22" t="s">
        <v>68</v>
      </c>
      <c r="J34" s="23">
        <v>32</v>
      </c>
    </row>
    <row r="35" spans="1:10" x14ac:dyDescent="0.35">
      <c r="A35" s="22" t="s">
        <v>96</v>
      </c>
      <c r="B35" s="22" t="s">
        <v>291</v>
      </c>
      <c r="C35" s="22" t="s">
        <v>97</v>
      </c>
      <c r="D35" s="22" t="s">
        <v>183</v>
      </c>
      <c r="E35" s="22" t="s">
        <v>62</v>
      </c>
      <c r="F35" s="22" t="s">
        <v>171</v>
      </c>
      <c r="G35" s="22" t="s">
        <v>289</v>
      </c>
      <c r="H35" s="22" t="s">
        <v>292</v>
      </c>
      <c r="I35" s="22" t="s">
        <v>68</v>
      </c>
      <c r="J35" s="23">
        <v>33</v>
      </c>
    </row>
    <row r="36" spans="1:10" x14ac:dyDescent="0.35">
      <c r="A36" s="22" t="s">
        <v>181</v>
      </c>
      <c r="B36" s="22" t="s">
        <v>304</v>
      </c>
      <c r="C36" s="22" t="s">
        <v>305</v>
      </c>
      <c r="D36" s="22" t="s">
        <v>183</v>
      </c>
      <c r="E36" s="22" t="s">
        <v>62</v>
      </c>
      <c r="F36" s="22" t="s">
        <v>336</v>
      </c>
      <c r="G36" s="22" t="s">
        <v>306</v>
      </c>
      <c r="H36" s="22" t="s">
        <v>307</v>
      </c>
      <c r="I36" s="22" t="s">
        <v>338</v>
      </c>
      <c r="J36" s="23">
        <v>34</v>
      </c>
    </row>
    <row r="37" spans="1:10" x14ac:dyDescent="0.35">
      <c r="A37" s="22" t="s">
        <v>98</v>
      </c>
      <c r="B37" s="22" t="s">
        <v>98</v>
      </c>
      <c r="C37" s="22" t="s">
        <v>293</v>
      </c>
      <c r="D37" s="22" t="s">
        <v>183</v>
      </c>
      <c r="E37" s="22" t="s">
        <v>62</v>
      </c>
      <c r="F37" s="22" t="s">
        <v>294</v>
      </c>
      <c r="G37" s="22" t="s">
        <v>295</v>
      </c>
      <c r="H37" s="22" t="s">
        <v>170</v>
      </c>
      <c r="I37" s="22" t="s">
        <v>339</v>
      </c>
      <c r="J37" s="23">
        <v>35</v>
      </c>
    </row>
    <row r="38" spans="1:10" x14ac:dyDescent="0.35">
      <c r="A38" s="22" t="s">
        <v>99</v>
      </c>
      <c r="B38" s="22" t="s">
        <v>296</v>
      </c>
      <c r="C38" s="22" t="s">
        <v>296</v>
      </c>
      <c r="D38" s="22" t="s">
        <v>202</v>
      </c>
      <c r="E38" s="22" t="s">
        <v>69</v>
      </c>
      <c r="F38" s="22" t="s">
        <v>297</v>
      </c>
      <c r="G38" s="22" t="s">
        <v>298</v>
      </c>
      <c r="H38" s="22" t="s">
        <v>299</v>
      </c>
      <c r="I38" s="22" t="s">
        <v>68</v>
      </c>
      <c r="J38" s="23">
        <v>36</v>
      </c>
    </row>
    <row r="39" spans="1:10" x14ac:dyDescent="0.35">
      <c r="A39" s="22" t="s">
        <v>185</v>
      </c>
      <c r="B39" s="22" t="s">
        <v>300</v>
      </c>
      <c r="C39" s="22" t="s">
        <v>301</v>
      </c>
      <c r="D39" s="22" t="s">
        <v>151</v>
      </c>
      <c r="E39" s="22" t="s">
        <v>151</v>
      </c>
      <c r="F39" s="22" t="s">
        <v>302</v>
      </c>
      <c r="G39" s="22" t="s">
        <v>205</v>
      </c>
      <c r="H39" s="22" t="s">
        <v>303</v>
      </c>
      <c r="I39" s="22" t="s">
        <v>340</v>
      </c>
      <c r="J39" s="23">
        <v>37</v>
      </c>
    </row>
  </sheetData>
  <sheetProtection selectLockedCells="1" selectUnlockedCells="1"/>
  <autoFilter ref="A1:O39" xr:uid="{00000000-0009-0000-0000-000004000000}"/>
  <sortState xmlns:xlrd2="http://schemas.microsoft.com/office/spreadsheetml/2017/richdata2" ref="A3:J39">
    <sortCondition ref="B3:B39"/>
  </sortState>
  <mergeCells count="1">
    <mergeCell ref="P1:Q1"/>
  </mergeCells>
  <phoneticPr fontId="3" type="noConversion"/>
  <conditionalFormatting sqref="L19">
    <cfRule type="uniqueValues" dxfId="4" priority="1"/>
  </conditionalFormatting>
  <pageMargins left="0.7" right="0.7" top="0.78740157499999996" bottom="0.78740157499999996"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17</vt:i4>
      </vt:variant>
    </vt:vector>
  </HeadingPairs>
  <TitlesOfParts>
    <vt:vector size="18" baseType="lpstr">
      <vt:lpstr>Dashboard</vt:lpstr>
      <vt:lpstr>Auswahl_Jahr</vt:lpstr>
      <vt:lpstr>BIS</vt:lpstr>
      <vt:lpstr>Daten</vt:lpstr>
      <vt:lpstr>Daten_Auswahl</vt:lpstr>
      <vt:lpstr>Dashboard!Druckbereich</vt:lpstr>
      <vt:lpstr>Kartentitel_Landkarte</vt:lpstr>
      <vt:lpstr>Merkmal</vt:lpstr>
      <vt:lpstr>Merkmal_Definition</vt:lpstr>
      <vt:lpstr>Merkmal_Definition_Hyperlink</vt:lpstr>
      <vt:lpstr>Merkmal_Definition_Link</vt:lpstr>
      <vt:lpstr>Merkmal_Definition_Link_Text</vt:lpstr>
      <vt:lpstr>Merkmal_Einheit</vt:lpstr>
      <vt:lpstr>Merkmal_Quelle</vt:lpstr>
      <vt:lpstr>Prognose</vt:lpstr>
      <vt:lpstr>Quellenangabe</vt:lpstr>
      <vt:lpstr>Überschrift</vt:lpstr>
      <vt:lpstr>VON</vt:lpstr>
    </vt:vector>
  </TitlesOfParts>
  <Company>WKO Inhouse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Koller Christoph, MSc, WKÖ Statistik</dc:creator>
  <cp:lastModifiedBy>Koller Christoph | WKOE</cp:lastModifiedBy>
  <cp:lastPrinted>2017-11-28T09:52:54Z</cp:lastPrinted>
  <dcterms:created xsi:type="dcterms:W3CDTF">2009-09-08T10:55:18Z</dcterms:created>
  <dcterms:modified xsi:type="dcterms:W3CDTF">2024-02-20T12:55:15Z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-955372006</vt:i4>
  </property>
  <property fmtid="{D5CDD505-2E9C-101B-9397-08002B2CF9AE}" pid="4" name="_EmailSubject">
    <vt:lpwstr>Demografie-Check: Früherkennung und grafische Darstellung aktueller wie auch künftiger Personalprobleme</vt:lpwstr>
  </property>
  <property fmtid="{D5CDD505-2E9C-101B-9397-08002B2CF9AE}" pid="5" name="_AuthorEmail">
    <vt:lpwstr>Dirk.Kauffmann@wko.at</vt:lpwstr>
  </property>
  <property fmtid="{D5CDD505-2E9C-101B-9397-08002B2CF9AE}" pid="6" name="_AuthorEmailDisplayName">
    <vt:lpwstr>Kauffmann Dirk, Dipl.-Volksw. WKÖ Wp</vt:lpwstr>
  </property>
  <property fmtid="{D5CDD505-2E9C-101B-9397-08002B2CF9AE}" pid="7" name="_ReviewingToolsShownOnce">
    <vt:lpwstr/>
  </property>
</Properties>
</file>