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Einkommen Pächter" sheetId="1" r:id="rId1"/>
    <sheet name="Beschreibung" sheetId="2" r:id="rId2"/>
  </sheets>
  <definedNames>
    <definedName name="_xlnm.Print_Area" localSheetId="0">'Einkommen Pächter'!$A$2:$I$42</definedName>
  </definedNames>
  <calcPr fullCalcOnLoad="1"/>
</workbook>
</file>

<file path=xl/comments1.xml><?xml version="1.0" encoding="utf-8"?>
<comments xmlns="http://schemas.openxmlformats.org/spreadsheetml/2006/main">
  <authors>
    <author>Buchhaltung</author>
  </authors>
  <commentList>
    <comment ref="F25" authorId="0">
      <text>
        <r>
          <rPr>
            <sz val="9"/>
            <rFont val="Tahoma"/>
            <family val="2"/>
          </rPr>
          <t xml:space="preserve">Anwesenheitszeit Mitarbeiter in Prozent;
zB 80%
</t>
        </r>
      </text>
    </comment>
    <comment ref="H26" authorId="0">
      <text>
        <r>
          <rPr>
            <sz val="9"/>
            <rFont val="Tahoma"/>
            <family val="2"/>
          </rPr>
          <t xml:space="preserve">tasächlich geleistete Stunden Unternehmer per Jahr
Quelle: Zeitaufwand TS-Unternehmer
</t>
        </r>
      </text>
    </comment>
  </commentList>
</comments>
</file>

<file path=xl/sharedStrings.xml><?xml version="1.0" encoding="utf-8"?>
<sst xmlns="http://schemas.openxmlformats.org/spreadsheetml/2006/main" count="39" uniqueCount="33">
  <si>
    <t>p.Jahr</t>
  </si>
  <si>
    <t>Stunde</t>
  </si>
  <si>
    <t>p.Monat</t>
  </si>
  <si>
    <t xml:space="preserve">Kosten </t>
  </si>
  <si>
    <t>Kosten</t>
  </si>
  <si>
    <t xml:space="preserve"> p.Std</t>
  </si>
  <si>
    <t>Einkommen</t>
  </si>
  <si>
    <t>Geschäftsplan</t>
  </si>
  <si>
    <t>Einkommen laut Geschäftsplan</t>
  </si>
  <si>
    <t>Euro</t>
  </si>
  <si>
    <t xml:space="preserve">Nettoeinkommen Pächter </t>
  </si>
  <si>
    <t>per Monat</t>
  </si>
  <si>
    <t xml:space="preserve">Bruttoeinkommen Pächter </t>
  </si>
  <si>
    <t>Euro per Monat</t>
  </si>
  <si>
    <t>Euro per Jahr</t>
  </si>
  <si>
    <t>Std.p.Jahr</t>
  </si>
  <si>
    <t>Std.p.Monat</t>
  </si>
  <si>
    <t>Unternehmereinsatz</t>
  </si>
  <si>
    <t>Verdienst</t>
  </si>
  <si>
    <t>und Vergleich mit Lohnkosten für Mitarbeiter</t>
  </si>
  <si>
    <t>Anwesenheit:</t>
  </si>
  <si>
    <t>Anwesenheitsstunden:</t>
  </si>
  <si>
    <t>nur für gelb hinterlegte Felder Eingabe erforderlich</t>
  </si>
  <si>
    <t>brutto</t>
  </si>
  <si>
    <t>netto</t>
  </si>
  <si>
    <t xml:space="preserve"> p.Jahr lt.</t>
  </si>
  <si>
    <t xml:space="preserve">Vergleich Einkommen Mitarbeiter und Pächter auf Basis Geschäftsplan </t>
  </si>
  <si>
    <t>Mitarbeiter</t>
  </si>
  <si>
    <t>anwesend</t>
  </si>
  <si>
    <t>Ermittlung Pächtereinkommen auf Basis Geschäftsplan</t>
  </si>
  <si>
    <t>Die untere Tabelle zeigt vor allem ausgehend vom Einkommen lt. Gesschäftsplan die Kosten für eine Anwesenheitsstunde eines Mitarbeiters</t>
  </si>
  <si>
    <t xml:space="preserve">im Vergleich zum Verdienst des Pächters je Anwesenheitsstunde (unter der Annahme das keine Delegierung von Unternehmeraufgaben </t>
  </si>
  <si>
    <t>an Mitarbeiter erfolgt.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</si>
</sst>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C07]dddd\,\ dd\.\ mmmm\ yyyy"/>
    <numFmt numFmtId="188" formatCode="#,##0.00_ ;[Red]\-#,##0.00\ "/>
    <numFmt numFmtId="189" formatCode="#,##0_ ;[Red]\-#,##0\ "/>
    <numFmt numFmtId="190" formatCode="_-* #,##0.00\ [$€-C07]_-;\-* #,##0.00\ [$€-C07]_-;_-* &quot;-&quot;??\ [$€-C07]_-;_-@_-"/>
    <numFmt numFmtId="191" formatCode="#,##0_ ;\-#,##0\ "/>
    <numFmt numFmtId="192" formatCode="#,##0.00\ [$€];[Red]\-#,##0.00\ [$€]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.000000000"/>
    <numFmt numFmtId="198" formatCode="0.0000000000"/>
    <numFmt numFmtId="199" formatCode="0.0000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Tahoma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MS Sans Serif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0">
    <xf numFmtId="0" fontId="0" fillId="0" borderId="0" xfId="0" applyAlignment="1">
      <alignment/>
    </xf>
    <xf numFmtId="1" fontId="11" fillId="33" borderId="1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35" borderId="16" xfId="0" applyFont="1" applyFill="1" applyBorder="1" applyAlignment="1" applyProtection="1">
      <alignment/>
      <protection/>
    </xf>
    <xf numFmtId="4" fontId="9" fillId="34" borderId="10" xfId="0" applyNumberFormat="1" applyFont="1" applyFill="1" applyBorder="1" applyAlignment="1" applyProtection="1">
      <alignment/>
      <protection/>
    </xf>
    <xf numFmtId="3" fontId="9" fillId="34" borderId="10" xfId="0" applyNumberFormat="1" applyFont="1" applyFill="1" applyBorder="1" applyAlignment="1" applyProtection="1">
      <alignment/>
      <protection/>
    </xf>
    <xf numFmtId="3" fontId="11" fillId="36" borderId="10" xfId="0" applyNumberFormat="1" applyFont="1" applyFill="1" applyBorder="1" applyAlignment="1" applyProtection="1">
      <alignment/>
      <protection/>
    </xf>
    <xf numFmtId="2" fontId="9" fillId="34" borderId="10" xfId="0" applyNumberFormat="1" applyFont="1" applyFill="1" applyBorder="1" applyAlignment="1" applyProtection="1">
      <alignment/>
      <protection/>
    </xf>
    <xf numFmtId="2" fontId="11" fillId="35" borderId="10" xfId="0" applyNumberFormat="1" applyFont="1" applyFill="1" applyBorder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3" fontId="47" fillId="34" borderId="0" xfId="0" applyNumberFormat="1" applyFont="1" applyFill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35" borderId="14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9" fontId="9" fillId="34" borderId="13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34" borderId="0" xfId="0" applyNumberFormat="1" applyFont="1" applyFill="1" applyBorder="1" applyAlignment="1" applyProtection="1">
      <alignment/>
      <protection/>
    </xf>
    <xf numFmtId="3" fontId="9" fillId="34" borderId="0" xfId="0" applyNumberFormat="1" applyFont="1" applyFill="1" applyBorder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2" fontId="11" fillId="35" borderId="15" xfId="0" applyNumberFormat="1" applyFont="1" applyFill="1" applyBorder="1" applyAlignment="1" applyProtection="1">
      <alignment/>
      <protection/>
    </xf>
    <xf numFmtId="9" fontId="9" fillId="35" borderId="21" xfId="52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/>
      <protection/>
    </xf>
    <xf numFmtId="3" fontId="11" fillId="35" borderId="21" xfId="0" applyNumberFormat="1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/>
      <protection/>
    </xf>
    <xf numFmtId="9" fontId="9" fillId="33" borderId="15" xfId="0" applyNumberFormat="1" applyFont="1" applyFill="1" applyBorder="1" applyAlignment="1" applyProtection="1">
      <alignment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10" fillId="34" borderId="0" xfId="0" applyNumberFormat="1" applyFont="1" applyFill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27" xfId="0" applyFont="1" applyFill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2</xdr:row>
      <xdr:rowOff>9525</xdr:rowOff>
    </xdr:from>
    <xdr:to>
      <xdr:col>9</xdr:col>
      <xdr:colOff>0</xdr:colOff>
      <xdr:row>4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33375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2"/>
  <sheetViews>
    <sheetView showGridLines="0" tabSelected="1" zoomScale="93" zoomScaleNormal="93" zoomScalePageLayoutView="0" workbookViewId="0" topLeftCell="A4">
      <selection activeCell="F8" sqref="F8"/>
    </sheetView>
  </sheetViews>
  <sheetFormatPr defaultColWidth="11.421875" defaultRowHeight="12.75"/>
  <cols>
    <col min="1" max="1" width="3.421875" style="5" customWidth="1"/>
    <col min="2" max="2" width="9.8515625" style="5" customWidth="1"/>
    <col min="3" max="4" width="11.421875" style="5" customWidth="1"/>
    <col min="5" max="5" width="19.421875" style="5" customWidth="1"/>
    <col min="6" max="6" width="13.28125" style="5" bestFit="1" customWidth="1"/>
    <col min="7" max="7" width="10.140625" style="5" customWidth="1"/>
    <col min="8" max="8" width="12.421875" style="5" bestFit="1" customWidth="1"/>
    <col min="9" max="9" width="11.57421875" style="5" customWidth="1"/>
    <col min="10" max="10" width="8.28125" style="5" customWidth="1"/>
    <col min="11" max="11" width="6.28125" style="5" customWidth="1"/>
    <col min="12" max="16384" width="11.421875" style="5" customWidth="1"/>
  </cols>
  <sheetData>
    <row r="1" ht="12.75"/>
    <row r="2" ht="12.75"/>
    <row r="3" spans="1:9" ht="19.5">
      <c r="A3" s="2" t="s">
        <v>29</v>
      </c>
      <c r="B3" s="3"/>
      <c r="C3" s="4"/>
      <c r="D3" s="4"/>
      <c r="E3" s="4"/>
      <c r="F3" s="4"/>
      <c r="G3" s="4"/>
      <c r="H3" s="4"/>
      <c r="I3" s="4"/>
    </row>
    <row r="4" spans="1:9" ht="19.5">
      <c r="A4" s="2" t="s">
        <v>19</v>
      </c>
      <c r="B4" s="3"/>
      <c r="C4" s="4"/>
      <c r="D4" s="4"/>
      <c r="E4" s="4"/>
      <c r="F4" s="4"/>
      <c r="G4" s="4"/>
      <c r="H4" s="4"/>
      <c r="I4" s="4"/>
    </row>
    <row r="5" spans="1:9" ht="19.5">
      <c r="A5" s="2"/>
      <c r="B5" s="3"/>
      <c r="C5" s="4"/>
      <c r="D5" s="4"/>
      <c r="E5" s="4"/>
      <c r="F5" s="4"/>
      <c r="G5" s="4"/>
      <c r="H5" s="4"/>
      <c r="I5" s="4"/>
    </row>
    <row r="6" spans="1:9" ht="20.25" thickBot="1">
      <c r="A6" s="2"/>
      <c r="B6" s="3"/>
      <c r="C6" s="4"/>
      <c r="D6" s="4"/>
      <c r="E6" s="4"/>
      <c r="F6" s="4"/>
      <c r="G6" s="4"/>
      <c r="H6" s="4"/>
      <c r="I6" s="4"/>
    </row>
    <row r="7" spans="1:9" ht="18.75">
      <c r="A7" s="10"/>
      <c r="B7" s="52"/>
      <c r="C7" s="28"/>
      <c r="D7" s="28"/>
      <c r="E7" s="28"/>
      <c r="F7" s="28"/>
      <c r="G7" s="28"/>
      <c r="H7" s="29"/>
      <c r="I7" s="4"/>
    </row>
    <row r="8" spans="1:9" ht="15.75">
      <c r="A8" s="10"/>
      <c r="B8" s="7" t="s">
        <v>8</v>
      </c>
      <c r="C8" s="10"/>
      <c r="D8" s="10"/>
      <c r="E8" s="10"/>
      <c r="F8" s="50">
        <v>70000</v>
      </c>
      <c r="G8" s="10" t="s">
        <v>9</v>
      </c>
      <c r="H8" s="9"/>
      <c r="I8" s="4"/>
    </row>
    <row r="9" spans="1:9" ht="15.75">
      <c r="A9" s="10"/>
      <c r="B9" s="53"/>
      <c r="C9" s="8"/>
      <c r="D9" s="8"/>
      <c r="E9" s="8"/>
      <c r="F9" s="8"/>
      <c r="G9" s="8"/>
      <c r="H9" s="9"/>
      <c r="I9" s="4"/>
    </row>
    <row r="10" spans="1:9" ht="15.75">
      <c r="A10" s="10"/>
      <c r="B10" s="53"/>
      <c r="C10" s="8"/>
      <c r="D10" s="8"/>
      <c r="E10" s="8"/>
      <c r="F10" s="8"/>
      <c r="G10" s="8"/>
      <c r="H10" s="9"/>
      <c r="I10" s="4"/>
    </row>
    <row r="11" spans="1:9" ht="15.75">
      <c r="A11" s="10"/>
      <c r="B11" s="7" t="s">
        <v>10</v>
      </c>
      <c r="C11" s="10"/>
      <c r="D11" s="10"/>
      <c r="E11" s="10"/>
      <c r="F11" s="51">
        <f>F15*0.79</f>
        <v>2992.4242424242425</v>
      </c>
      <c r="G11" s="10" t="s">
        <v>13</v>
      </c>
      <c r="H11" s="9"/>
      <c r="I11" s="4"/>
    </row>
    <row r="12" spans="1:9" ht="15.75">
      <c r="A12" s="10"/>
      <c r="B12" s="53"/>
      <c r="C12" s="8"/>
      <c r="D12" s="8"/>
      <c r="E12" s="8"/>
      <c r="F12" s="8"/>
      <c r="G12" s="8"/>
      <c r="H12" s="9"/>
      <c r="I12" s="4"/>
    </row>
    <row r="13" spans="1:9" ht="15.75">
      <c r="A13" s="10"/>
      <c r="B13" s="53"/>
      <c r="C13" s="8"/>
      <c r="D13" s="8"/>
      <c r="E13" s="8"/>
      <c r="F13" s="8"/>
      <c r="G13" s="8"/>
      <c r="H13" s="9"/>
      <c r="I13" s="4"/>
    </row>
    <row r="14" spans="1:9" ht="15.75">
      <c r="A14" s="10"/>
      <c r="B14" s="7" t="s">
        <v>12</v>
      </c>
      <c r="C14" s="10"/>
      <c r="D14" s="10"/>
      <c r="E14" s="10"/>
      <c r="F14" s="51">
        <f>F8/1.32</f>
        <v>53030.303030303025</v>
      </c>
      <c r="G14" s="10" t="s">
        <v>14</v>
      </c>
      <c r="H14" s="9"/>
      <c r="I14" s="4"/>
    </row>
    <row r="15" spans="1:9" ht="15.75">
      <c r="A15" s="10"/>
      <c r="B15" s="7" t="s">
        <v>12</v>
      </c>
      <c r="C15" s="10"/>
      <c r="D15" s="10"/>
      <c r="E15" s="10"/>
      <c r="F15" s="51">
        <f>F14/14</f>
        <v>3787.8787878787875</v>
      </c>
      <c r="G15" s="10" t="s">
        <v>11</v>
      </c>
      <c r="H15" s="9"/>
      <c r="I15" s="4"/>
    </row>
    <row r="16" spans="1:9" ht="19.5" thickBot="1">
      <c r="A16" s="10"/>
      <c r="B16" s="54"/>
      <c r="C16" s="30"/>
      <c r="D16" s="30"/>
      <c r="E16" s="30"/>
      <c r="F16" s="30"/>
      <c r="G16" s="30"/>
      <c r="H16" s="31"/>
      <c r="I16" s="4"/>
    </row>
    <row r="17" spans="1:9" ht="19.5">
      <c r="A17" s="6"/>
      <c r="B17" s="2"/>
      <c r="C17" s="11"/>
      <c r="D17" s="11"/>
      <c r="E17" s="11"/>
      <c r="F17" s="4"/>
      <c r="G17" s="2"/>
      <c r="H17" s="4"/>
      <c r="I17" s="4"/>
    </row>
    <row r="18" spans="1:9" ht="12.75">
      <c r="A18" s="4"/>
      <c r="B18" s="12" t="s">
        <v>22</v>
      </c>
      <c r="C18" s="12"/>
      <c r="D18" s="12"/>
      <c r="E18" s="12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9.5">
      <c r="A22" s="2" t="s">
        <v>26</v>
      </c>
      <c r="B22" s="4"/>
      <c r="C22" s="4"/>
      <c r="D22" s="4"/>
      <c r="E22" s="4"/>
      <c r="F22" s="4"/>
      <c r="G22" s="4"/>
      <c r="H22" s="4"/>
      <c r="I22" s="4"/>
    </row>
    <row r="23" spans="2:9" ht="18.75">
      <c r="B23" s="3"/>
      <c r="C23" s="4"/>
      <c r="D23" s="4"/>
      <c r="E23" s="4"/>
      <c r="F23" s="4"/>
      <c r="G23" s="4"/>
      <c r="H23" s="4"/>
      <c r="I23" s="4"/>
    </row>
    <row r="24" spans="1:9" ht="15.75">
      <c r="A24" s="6"/>
      <c r="B24" s="57" t="s">
        <v>27</v>
      </c>
      <c r="C24" s="58"/>
      <c r="D24" s="58"/>
      <c r="E24" s="58"/>
      <c r="F24" s="58"/>
      <c r="G24" s="59"/>
      <c r="H24" s="55" t="s">
        <v>17</v>
      </c>
      <c r="I24" s="56"/>
    </row>
    <row r="25" spans="1:9" ht="18.75">
      <c r="A25" s="6"/>
      <c r="B25" s="34"/>
      <c r="C25" s="35"/>
      <c r="D25" s="35"/>
      <c r="E25" s="35" t="s">
        <v>20</v>
      </c>
      <c r="F25" s="49">
        <v>0.8</v>
      </c>
      <c r="G25" s="36">
        <v>1</v>
      </c>
      <c r="H25" s="45">
        <f>H26/G26</f>
        <v>1.3082851637764932</v>
      </c>
      <c r="I25" s="46"/>
    </row>
    <row r="26" spans="1:9" ht="12.75">
      <c r="A26" s="13"/>
      <c r="B26" s="37"/>
      <c r="C26" s="38"/>
      <c r="D26" s="39"/>
      <c r="E26" s="35" t="s">
        <v>21</v>
      </c>
      <c r="F26" s="40">
        <f>G26*F25</f>
        <v>1660.8000000000002</v>
      </c>
      <c r="G26" s="14">
        <f>173*12</f>
        <v>2076</v>
      </c>
      <c r="H26" s="1">
        <v>2716</v>
      </c>
      <c r="I26" s="46" t="s">
        <v>15</v>
      </c>
    </row>
    <row r="27" spans="1:9" ht="12.75">
      <c r="A27" s="13"/>
      <c r="B27" s="41"/>
      <c r="C27" s="42"/>
      <c r="D27" s="42"/>
      <c r="E27" s="42"/>
      <c r="F27" s="42"/>
      <c r="G27" s="43"/>
      <c r="H27" s="47">
        <f>H26/12</f>
        <v>226.33333333333334</v>
      </c>
      <c r="I27" s="46" t="s">
        <v>16</v>
      </c>
    </row>
    <row r="28" spans="1:9" ht="12.75">
      <c r="A28" s="14"/>
      <c r="B28" s="15"/>
      <c r="C28" s="15"/>
      <c r="D28" s="15"/>
      <c r="E28" s="16" t="s">
        <v>3</v>
      </c>
      <c r="F28" s="16" t="s">
        <v>6</v>
      </c>
      <c r="G28" s="16" t="s">
        <v>4</v>
      </c>
      <c r="H28" s="32" t="s">
        <v>18</v>
      </c>
      <c r="I28" s="46"/>
    </row>
    <row r="29" spans="1:9" ht="12.75">
      <c r="A29" s="14"/>
      <c r="B29" s="17" t="s">
        <v>1</v>
      </c>
      <c r="C29" s="16" t="s">
        <v>2</v>
      </c>
      <c r="D29" s="16" t="s">
        <v>2</v>
      </c>
      <c r="E29" s="16" t="s">
        <v>0</v>
      </c>
      <c r="F29" s="16" t="s">
        <v>25</v>
      </c>
      <c r="G29" s="16" t="s">
        <v>5</v>
      </c>
      <c r="H29" s="32" t="s">
        <v>5</v>
      </c>
      <c r="I29" s="46"/>
    </row>
    <row r="30" spans="1:9" ht="12.75">
      <c r="A30" s="14"/>
      <c r="B30" s="17" t="s">
        <v>23</v>
      </c>
      <c r="C30" s="16" t="s">
        <v>23</v>
      </c>
      <c r="D30" s="16" t="s">
        <v>24</v>
      </c>
      <c r="E30" s="16" t="s">
        <v>23</v>
      </c>
      <c r="F30" s="16" t="s">
        <v>7</v>
      </c>
      <c r="G30" s="18" t="s">
        <v>28</v>
      </c>
      <c r="H30" s="32" t="s">
        <v>23</v>
      </c>
      <c r="I30" s="46"/>
    </row>
    <row r="31" spans="1:9" ht="12.75">
      <c r="A31" s="14"/>
      <c r="B31" s="19"/>
      <c r="C31" s="19"/>
      <c r="D31" s="19"/>
      <c r="E31" s="19"/>
      <c r="F31" s="19"/>
      <c r="G31" s="19"/>
      <c r="H31" s="48"/>
      <c r="I31" s="20"/>
    </row>
    <row r="32" spans="1:9" ht="12.75">
      <c r="A32" s="4"/>
      <c r="B32" s="21">
        <f>C32/173</f>
        <v>6.255786602607412</v>
      </c>
      <c r="C32" s="22">
        <f>E32/14</f>
        <v>1082.2510822510822</v>
      </c>
      <c r="D32" s="22">
        <f>C32*0.79</f>
        <v>854.9783549783549</v>
      </c>
      <c r="E32" s="22">
        <f>F32/1.32</f>
        <v>15151.51515151515</v>
      </c>
      <c r="F32" s="23">
        <v>20000</v>
      </c>
      <c r="G32" s="24">
        <f aca="true" t="shared" si="0" ref="G32:G41">F32/F$26</f>
        <v>12.042389210019266</v>
      </c>
      <c r="H32" s="44">
        <f aca="true" t="shared" si="1" ref="H32:H41">F32/H$26</f>
        <v>7.363770250368188</v>
      </c>
      <c r="I32" s="33"/>
    </row>
    <row r="33" spans="1:9" ht="12.75">
      <c r="A33" s="4"/>
      <c r="B33" s="21">
        <f>C33/173</f>
        <v>7.819733253259265</v>
      </c>
      <c r="C33" s="22">
        <f>E33/14</f>
        <v>1352.813852813853</v>
      </c>
      <c r="D33" s="22">
        <f>C33*0.79</f>
        <v>1068.722943722944</v>
      </c>
      <c r="E33" s="22">
        <f>F33/1.32</f>
        <v>18939.39393939394</v>
      </c>
      <c r="F33" s="23">
        <v>25000</v>
      </c>
      <c r="G33" s="24">
        <f t="shared" si="0"/>
        <v>15.052986512524082</v>
      </c>
      <c r="H33" s="25">
        <f t="shared" si="1"/>
        <v>9.204712812960235</v>
      </c>
      <c r="I33" s="33"/>
    </row>
    <row r="34" spans="1:9" ht="12.75">
      <c r="A34" s="4"/>
      <c r="B34" s="21">
        <f aca="true" t="shared" si="2" ref="B34:B42">C34/173</f>
        <v>9.383679903911117</v>
      </c>
      <c r="C34" s="22">
        <f>E34/14</f>
        <v>1623.3766233766235</v>
      </c>
      <c r="D34" s="22">
        <f aca="true" t="shared" si="3" ref="D34:D42">C34*0.79</f>
        <v>1282.4675324675327</v>
      </c>
      <c r="E34" s="22">
        <f aca="true" t="shared" si="4" ref="E34:E42">F34/1.32</f>
        <v>22727.272727272728</v>
      </c>
      <c r="F34" s="23">
        <v>30000</v>
      </c>
      <c r="G34" s="24">
        <f t="shared" si="0"/>
        <v>18.0635838150289</v>
      </c>
      <c r="H34" s="25">
        <f t="shared" si="1"/>
        <v>11.045655375552283</v>
      </c>
      <c r="I34" s="33"/>
    </row>
    <row r="35" spans="1:9" ht="12.75">
      <c r="A35" s="4"/>
      <c r="B35" s="21">
        <f t="shared" si="2"/>
        <v>10.94762655456297</v>
      </c>
      <c r="C35" s="22">
        <f aca="true" t="shared" si="5" ref="C35:C41">E35/14</f>
        <v>1893.9393939393938</v>
      </c>
      <c r="D35" s="22">
        <f t="shared" si="3"/>
        <v>1496.2121212121212</v>
      </c>
      <c r="E35" s="22">
        <f t="shared" si="4"/>
        <v>26515.151515151512</v>
      </c>
      <c r="F35" s="23">
        <v>35000</v>
      </c>
      <c r="G35" s="24">
        <f t="shared" si="0"/>
        <v>21.074181117533715</v>
      </c>
      <c r="H35" s="25">
        <f t="shared" si="1"/>
        <v>12.88659793814433</v>
      </c>
      <c r="I35" s="33"/>
    </row>
    <row r="36" spans="1:9" ht="12.75">
      <c r="A36" s="4"/>
      <c r="B36" s="21">
        <f t="shared" si="2"/>
        <v>12.511573205214823</v>
      </c>
      <c r="C36" s="22">
        <f t="shared" si="5"/>
        <v>2164.5021645021643</v>
      </c>
      <c r="D36" s="22">
        <f t="shared" si="3"/>
        <v>1709.9567099567098</v>
      </c>
      <c r="E36" s="22">
        <f t="shared" si="4"/>
        <v>30303.0303030303</v>
      </c>
      <c r="F36" s="23">
        <v>40000</v>
      </c>
      <c r="G36" s="24">
        <f t="shared" si="0"/>
        <v>24.084778420038532</v>
      </c>
      <c r="H36" s="25">
        <f>F36/H$26</f>
        <v>14.727540500736376</v>
      </c>
      <c r="I36" s="33"/>
    </row>
    <row r="37" spans="1:9" ht="12.75">
      <c r="A37" s="4"/>
      <c r="B37" s="21">
        <f t="shared" si="2"/>
        <v>14.075519855866677</v>
      </c>
      <c r="C37" s="22">
        <f t="shared" si="5"/>
        <v>2435.064935064935</v>
      </c>
      <c r="D37" s="22">
        <f t="shared" si="3"/>
        <v>1923.7012987012988</v>
      </c>
      <c r="E37" s="22">
        <f t="shared" si="4"/>
        <v>34090.90909090909</v>
      </c>
      <c r="F37" s="23">
        <v>45000</v>
      </c>
      <c r="G37" s="24">
        <f t="shared" si="0"/>
        <v>27.09537572254335</v>
      </c>
      <c r="H37" s="25">
        <f t="shared" si="1"/>
        <v>16.568483063328426</v>
      </c>
      <c r="I37" s="33"/>
    </row>
    <row r="38" spans="1:9" ht="12.75">
      <c r="A38" s="4"/>
      <c r="B38" s="21">
        <f t="shared" si="2"/>
        <v>15.63946650651853</v>
      </c>
      <c r="C38" s="22">
        <f t="shared" si="5"/>
        <v>2705.627705627706</v>
      </c>
      <c r="D38" s="22">
        <f t="shared" si="3"/>
        <v>2137.445887445888</v>
      </c>
      <c r="E38" s="22">
        <f t="shared" si="4"/>
        <v>37878.78787878788</v>
      </c>
      <c r="F38" s="23">
        <v>50000</v>
      </c>
      <c r="G38" s="24">
        <f t="shared" si="0"/>
        <v>30.105973025048165</v>
      </c>
      <c r="H38" s="25">
        <f t="shared" si="1"/>
        <v>18.40942562592047</v>
      </c>
      <c r="I38" s="33"/>
    </row>
    <row r="39" spans="1:9" ht="12.75">
      <c r="A39" s="4"/>
      <c r="B39" s="21">
        <f t="shared" si="2"/>
        <v>17.20341315717038</v>
      </c>
      <c r="C39" s="22">
        <f t="shared" si="5"/>
        <v>2976.190476190476</v>
      </c>
      <c r="D39" s="22">
        <f t="shared" si="3"/>
        <v>2351.190476190476</v>
      </c>
      <c r="E39" s="22">
        <f t="shared" si="4"/>
        <v>41666.666666666664</v>
      </c>
      <c r="F39" s="23">
        <v>55000</v>
      </c>
      <c r="G39" s="24">
        <f t="shared" si="0"/>
        <v>33.116570327552985</v>
      </c>
      <c r="H39" s="25">
        <f t="shared" si="1"/>
        <v>20.250368188512518</v>
      </c>
      <c r="I39" s="33"/>
    </row>
    <row r="40" spans="1:9" ht="12.75">
      <c r="A40" s="4"/>
      <c r="B40" s="21">
        <f t="shared" si="2"/>
        <v>18.767359807822235</v>
      </c>
      <c r="C40" s="22">
        <f t="shared" si="5"/>
        <v>3246.753246753247</v>
      </c>
      <c r="D40" s="22">
        <f t="shared" si="3"/>
        <v>2564.9350649350654</v>
      </c>
      <c r="E40" s="22">
        <f t="shared" si="4"/>
        <v>45454.545454545456</v>
      </c>
      <c r="F40" s="23">
        <v>60000</v>
      </c>
      <c r="G40" s="24">
        <f t="shared" si="0"/>
        <v>36.1271676300578</v>
      </c>
      <c r="H40" s="25">
        <f t="shared" si="1"/>
        <v>22.091310751104565</v>
      </c>
      <c r="I40" s="33"/>
    </row>
    <row r="41" spans="1:9" ht="12.75">
      <c r="A41" s="4"/>
      <c r="B41" s="21">
        <f t="shared" si="2"/>
        <v>20.33130645847409</v>
      </c>
      <c r="C41" s="22">
        <f t="shared" si="5"/>
        <v>3517.316017316017</v>
      </c>
      <c r="D41" s="22">
        <f t="shared" si="3"/>
        <v>2778.6796536796537</v>
      </c>
      <c r="E41" s="22">
        <f t="shared" si="4"/>
        <v>49242.42424242424</v>
      </c>
      <c r="F41" s="23">
        <v>65000</v>
      </c>
      <c r="G41" s="24">
        <f t="shared" si="0"/>
        <v>39.13776493256262</v>
      </c>
      <c r="H41" s="25">
        <f t="shared" si="1"/>
        <v>23.932253313696613</v>
      </c>
      <c r="I41" s="33"/>
    </row>
    <row r="42" spans="1:9" ht="12.75">
      <c r="A42" s="4"/>
      <c r="B42" s="21">
        <f t="shared" si="2"/>
        <v>21.89525310912594</v>
      </c>
      <c r="C42" s="22">
        <f>E42/14</f>
        <v>3787.8787878787875</v>
      </c>
      <c r="D42" s="22">
        <f t="shared" si="3"/>
        <v>2992.4242424242425</v>
      </c>
      <c r="E42" s="22">
        <f t="shared" si="4"/>
        <v>53030.303030303025</v>
      </c>
      <c r="F42" s="23">
        <v>70000</v>
      </c>
      <c r="G42" s="24">
        <f>F42/F$26</f>
        <v>42.14836223506743</v>
      </c>
      <c r="H42" s="25">
        <f>F42/H$26</f>
        <v>25.77319587628866</v>
      </c>
      <c r="I42" s="33"/>
    </row>
    <row r="46" spans="9:10" ht="12.75">
      <c r="I46" s="26"/>
      <c r="J46" s="26"/>
    </row>
    <row r="47" spans="9:10" ht="12.75">
      <c r="I47" s="26"/>
      <c r="J47" s="26"/>
    </row>
    <row r="48" spans="9:10" ht="12.75">
      <c r="I48" s="26"/>
      <c r="J48" s="26"/>
    </row>
    <row r="49" spans="9:10" ht="12.75">
      <c r="I49" s="26"/>
      <c r="J49" s="26"/>
    </row>
    <row r="50" spans="9:10" ht="12.75">
      <c r="I50" s="27"/>
      <c r="J50" s="27"/>
    </row>
    <row r="51" spans="9:10" ht="12.75">
      <c r="I51" s="26"/>
      <c r="J51" s="26"/>
    </row>
    <row r="52" spans="9:10" ht="12.75">
      <c r="I52" s="26"/>
      <c r="J52" s="26"/>
    </row>
  </sheetData>
  <sheetProtection password="CF7A" sheet="1" selectLockedCells="1"/>
  <mergeCells count="2">
    <mergeCell ref="H24:I24"/>
    <mergeCell ref="B24:G24"/>
  </mergeCells>
  <printOptions/>
  <pageMargins left="0.2362204724409449" right="0.2362204724409449" top="0.35433070866141736" bottom="0.1968503937007874" header="0.31496062992125984" footer="0.15748031496062992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I6" sqref="I6"/>
    </sheetView>
  </sheetViews>
  <sheetFormatPr defaultColWidth="11.42187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 password="CF7A"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Marchhart</dc:creator>
  <cp:keywords/>
  <dc:description/>
  <cp:lastModifiedBy>Hametner Katja,WKNÖ,Verkehrsfachgruppen 2</cp:lastModifiedBy>
  <cp:lastPrinted>2019-04-11T09:37:41Z</cp:lastPrinted>
  <dcterms:created xsi:type="dcterms:W3CDTF">2000-03-03T12:44:57Z</dcterms:created>
  <dcterms:modified xsi:type="dcterms:W3CDTF">2021-06-22T09:11:55Z</dcterms:modified>
  <cp:category/>
  <cp:version/>
  <cp:contentType/>
  <cp:contentStatus/>
</cp:coreProperties>
</file>